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sectores" sheetId="1" r:id="rId1"/>
    <sheet name="cantidades jugadas" sheetId="2" r:id="rId2"/>
    <sheet name="premios repartidos" sheetId="3" r:id="rId3"/>
  </sheets>
  <definedNames/>
  <calcPr fullCalcOnLoad="1"/>
</workbook>
</file>

<file path=xl/sharedStrings.xml><?xml version="1.0" encoding="utf-8"?>
<sst xmlns="http://schemas.openxmlformats.org/spreadsheetml/2006/main" count="222" uniqueCount="67">
  <si>
    <t>CCAA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</si>
  <si>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</si>
  <si>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</si>
  <si>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</si>
  <si>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</si>
  <si>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</si>
  <si>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</si>
  <si>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</si>
  <si>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</si>
  <si>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</si>
  <si>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</si>
  <si>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</si>
  <si>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</si>
  <si>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</si>
  <si>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</si>
  <si>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</si>
  <si>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</si>
  <si>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</si>
  <si>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Ceuta</t>
  </si>
  <si>
    <t>Melilla</t>
  </si>
  <si>
    <t>POB12</t>
  </si>
  <si>
    <t>POB13</t>
  </si>
  <si>
    <t>LOTERÍA NACIONAL 2012</t>
  </si>
  <si>
    <t>LOTERÍA NACIONAL 2013</t>
  </si>
  <si>
    <t>ESPAÑA</t>
  </si>
  <si>
    <t>PRIMITIVA 2012</t>
  </si>
  <si>
    <t>PRIMITIVA 2013</t>
  </si>
  <si>
    <t>DEPORTES 2012</t>
  </si>
  <si>
    <t>DEPORTES 2013</t>
  </si>
  <si>
    <t>HÍPICA 2012</t>
  </si>
  <si>
    <t>HÍPICA 2013</t>
  </si>
  <si>
    <t>Andalucía, Ceuta y Melilla</t>
  </si>
  <si>
    <t>CUPÓN 2012</t>
  </si>
  <si>
    <t>CUPÓN 2013</t>
  </si>
  <si>
    <t>ACTIVO 2012</t>
  </si>
  <si>
    <t>ACTIVO 2013</t>
  </si>
  <si>
    <t>INSTANTÁNEA 2012</t>
  </si>
  <si>
    <t>INSTANTÁNEA 2013</t>
  </si>
  <si>
    <t>MÁQUINAS B 2012</t>
  </si>
  <si>
    <t>MÁQUINAS B 2013</t>
  </si>
  <si>
    <t>JUEGO ONLINE 2012</t>
  </si>
  <si>
    <t>JUEGO ONLINE 2013</t>
  </si>
  <si>
    <t>TOTAL SIN ONLINE 2012</t>
  </si>
  <si>
    <t>TOTAL SIN ONLINE 2013</t>
  </si>
  <si>
    <t>JUEGO</t>
  </si>
  <si>
    <t>Loterías y Apuestas del Estado</t>
  </si>
  <si>
    <t>ONCE</t>
  </si>
  <si>
    <t>CANTIDADES 2012</t>
  </si>
  <si>
    <t>CANTIDADES 2013</t>
  </si>
  <si>
    <t>Casinos</t>
  </si>
  <si>
    <t>Máquinas tragaperras</t>
  </si>
  <si>
    <t>Bingo</t>
  </si>
  <si>
    <t>TOTAL</t>
  </si>
  <si>
    <t>Juego online</t>
  </si>
  <si>
    <t>PREMIOS 2012</t>
  </si>
  <si>
    <t>PREMIOS 2013</t>
  </si>
  <si>
    <t>MARGEN 2012</t>
  </si>
  <si>
    <t>MARGEN 2013</t>
  </si>
  <si>
    <t>TOTAL SECTOR JUEGO 2012</t>
  </si>
  <si>
    <t>TOTAL SECTOR JUEGO 2013</t>
  </si>
  <si>
    <t>POR ADULTO</t>
  </si>
  <si>
    <t>BINGO 2012</t>
  </si>
  <si>
    <t>BINGO 2013</t>
  </si>
  <si>
    <t>MESAS CASINO 2012</t>
  </si>
  <si>
    <t>MESAS CASINO 2013</t>
  </si>
  <si>
    <t>MÁQUINAS CASINO 2012</t>
  </si>
  <si>
    <t>MÁQUINAS CASINO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</si>
</sst>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00\ _€_-;\-* #,##0.000\ _€_-;_-* &quot;-&quot;??\ _€_-;_-@_-"/>
    <numFmt numFmtId="171" formatCode="_-* #,##0.0000\ _€_-;\-* #,##0.0000\ _€_-;_-* &quot;-&quot;??\ _€_-;_-@_-"/>
    <numFmt numFmtId="172" formatCode="0.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Alignment="1">
      <alignment/>
    </xf>
    <xf numFmtId="3" fontId="0" fillId="0" borderId="0" xfId="0" applyNumberFormat="1" applyAlignment="1">
      <alignment/>
    </xf>
    <xf numFmtId="0" fontId="34" fillId="33" borderId="0" xfId="0" applyFont="1" applyFill="1" applyAlignment="1">
      <alignment/>
    </xf>
    <xf numFmtId="0" fontId="34" fillId="34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35" borderId="0" xfId="0" applyFont="1" applyFill="1" applyAlignment="1">
      <alignment/>
    </xf>
    <xf numFmtId="0" fontId="34" fillId="36" borderId="0" xfId="0" applyFont="1" applyFill="1" applyAlignment="1">
      <alignment/>
    </xf>
    <xf numFmtId="2" fontId="0" fillId="0" borderId="0" xfId="0" applyNumberFormat="1" applyAlignment="1">
      <alignment/>
    </xf>
    <xf numFmtId="10" fontId="0" fillId="0" borderId="0" xfId="53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E6" sqref="D6:E6"/>
    </sheetView>
  </sheetViews>
  <sheetFormatPr defaultColWidth="11.421875" defaultRowHeight="15"/>
  <cols>
    <col min="1" max="1" width="30.00390625" style="0" bestFit="1" customWidth="1"/>
    <col min="2" max="3" width="16.8515625" style="0" bestFit="1" customWidth="1"/>
    <col min="4" max="9" width="13.57421875" style="0" bestFit="1" customWidth="1"/>
  </cols>
  <sheetData>
    <row r="1" spans="1:9" ht="15">
      <c r="A1" s="1" t="s">
        <v>44</v>
      </c>
      <c r="B1" s="1" t="s">
        <v>47</v>
      </c>
      <c r="C1" s="1" t="s">
        <v>48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54</v>
      </c>
      <c r="I1" s="1" t="s">
        <v>55</v>
      </c>
    </row>
    <row r="2" spans="1:9" ht="15">
      <c r="A2" t="s">
        <v>45</v>
      </c>
      <c r="B2" s="2">
        <v>9252936893</v>
      </c>
      <c r="C2" s="2">
        <v>8518924506</v>
      </c>
      <c r="D2" s="2">
        <v>5476252017</v>
      </c>
      <c r="E2" s="2">
        <v>5091360284</v>
      </c>
      <c r="F2" s="2">
        <f>B2-D2</f>
        <v>3776684876</v>
      </c>
      <c r="G2" s="2">
        <f>C2-E2</f>
        <v>3427564222</v>
      </c>
      <c r="H2" s="9">
        <f>D2/B2</f>
        <v>0.5918393349405501</v>
      </c>
      <c r="I2" s="9">
        <f>E2/C2</f>
        <v>0.5976529408629085</v>
      </c>
    </row>
    <row r="3" spans="1:9" ht="15">
      <c r="A3" t="s">
        <v>46</v>
      </c>
      <c r="B3" s="2">
        <v>1913421000</v>
      </c>
      <c r="C3" s="2">
        <v>1836616000</v>
      </c>
      <c r="D3" s="2">
        <v>896181000</v>
      </c>
      <c r="E3" s="2">
        <v>941137000</v>
      </c>
      <c r="F3" s="2">
        <f>B3-D3</f>
        <v>1017240000</v>
      </c>
      <c r="G3" s="2">
        <f>C3-E3</f>
        <v>895479000</v>
      </c>
      <c r="H3" s="9">
        <f>D3/B3</f>
        <v>0.46836582226284756</v>
      </c>
      <c r="I3" s="9">
        <f>E3/C3</f>
        <v>0.5124299254716282</v>
      </c>
    </row>
    <row r="4" spans="1:9" ht="15">
      <c r="A4" t="s">
        <v>49</v>
      </c>
      <c r="B4" s="2">
        <v>1488094360</v>
      </c>
      <c r="C4" s="2">
        <v>1435862114</v>
      </c>
      <c r="D4" s="2">
        <v>1211885042</v>
      </c>
      <c r="E4" s="2">
        <v>1162018638</v>
      </c>
      <c r="F4" s="2">
        <v>276209318</v>
      </c>
      <c r="G4" s="2">
        <v>273843476</v>
      </c>
      <c r="H4" s="9">
        <f>D4/B4</f>
        <v>0.8143872287776159</v>
      </c>
      <c r="I4" s="9">
        <f>E4/C4</f>
        <v>0.8092828877299844</v>
      </c>
    </row>
    <row r="5" spans="1:9" ht="15">
      <c r="A5" t="s">
        <v>50</v>
      </c>
      <c r="B5" s="2">
        <v>9198656407</v>
      </c>
      <c r="C5" s="2">
        <v>8935856489</v>
      </c>
      <c r="D5" s="2"/>
      <c r="E5" s="2">
        <f>C5-G5</f>
        <v>6611312069</v>
      </c>
      <c r="G5" s="2">
        <v>2324544420</v>
      </c>
      <c r="H5" s="9"/>
      <c r="I5" s="9">
        <f>E5/C5</f>
        <v>0.7398632774752477</v>
      </c>
    </row>
    <row r="6" spans="1:9" ht="15">
      <c r="A6" t="s">
        <v>51</v>
      </c>
      <c r="B6" s="2">
        <v>1860900000</v>
      </c>
      <c r="C6" s="2">
        <v>1784200000</v>
      </c>
      <c r="D6" s="2">
        <v>1256450000</v>
      </c>
      <c r="E6" s="2">
        <v>1206360000</v>
      </c>
      <c r="F6" s="2">
        <f>B6-D6</f>
        <v>604450000</v>
      </c>
      <c r="G6" s="2">
        <f>C6-E6</f>
        <v>577840000</v>
      </c>
      <c r="H6" s="9">
        <f>D6/B6</f>
        <v>0.6751840507281422</v>
      </c>
      <c r="I6" s="9">
        <f>E6/C6</f>
        <v>0.6761349624481561</v>
      </c>
    </row>
    <row r="7" spans="1:9" ht="15">
      <c r="A7" t="s">
        <v>53</v>
      </c>
      <c r="B7" s="2">
        <v>2726170272</v>
      </c>
      <c r="C7" s="2">
        <v>5600442498</v>
      </c>
      <c r="D7" s="2">
        <v>2646764761</v>
      </c>
      <c r="E7" s="2">
        <v>5371423616</v>
      </c>
      <c r="F7" s="2">
        <f>B7-D7</f>
        <v>79405511</v>
      </c>
      <c r="G7" s="2">
        <f>C7-E7</f>
        <v>229018882</v>
      </c>
      <c r="H7" s="9">
        <f>D7/B7</f>
        <v>0.9708728718027778</v>
      </c>
      <c r="I7" s="9">
        <f>E7/C7</f>
        <v>0.9591070023338717</v>
      </c>
    </row>
    <row r="8" spans="2:9" ht="15">
      <c r="B8" s="2"/>
      <c r="C8" s="2"/>
      <c r="H8" s="9"/>
      <c r="I8" s="9"/>
    </row>
    <row r="9" spans="1:9" ht="15">
      <c r="A9" t="s">
        <v>52</v>
      </c>
      <c r="B9" s="2">
        <f>SUM(B2:B7)</f>
        <v>26440178932</v>
      </c>
      <c r="C9" s="2">
        <f>SUM(C2:C7)</f>
        <v>28111901607</v>
      </c>
      <c r="E9" s="2">
        <f>SUM(E2:E7)</f>
        <v>20383611607</v>
      </c>
      <c r="G9" s="2">
        <f>SUM(G2:G7)</f>
        <v>7728290000</v>
      </c>
      <c r="H9" s="9"/>
      <c r="I9" s="9">
        <f>E9/C9</f>
        <v>0.7250883235136388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zoomScalePageLayoutView="0" workbookViewId="0" topLeftCell="A1">
      <pane xSplit="1" ySplit="1" topLeftCell="V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1" sqref="Z1:AE1"/>
    </sheetView>
  </sheetViews>
  <sheetFormatPr defaultColWidth="11.421875" defaultRowHeight="15"/>
  <cols>
    <col min="1" max="1" width="24.00390625" style="0" bestFit="1" customWidth="1"/>
    <col min="2" max="3" width="10.140625" style="0" bestFit="1" customWidth="1"/>
    <col min="4" max="5" width="22.8515625" style="0" bestFit="1" customWidth="1"/>
    <col min="6" max="7" width="14.8515625" style="0" bestFit="1" customWidth="1"/>
    <col min="8" max="9" width="14.421875" style="0" bestFit="1" customWidth="1"/>
    <col min="12" max="13" width="12.7109375" style="0" bestFit="1" customWidth="1"/>
    <col min="14" max="15" width="12.140625" style="0" bestFit="1" customWidth="1"/>
    <col min="16" max="17" width="18.28125" style="0" bestFit="1" customWidth="1"/>
    <col min="18" max="19" width="19.00390625" style="0" bestFit="1" customWidth="1"/>
    <col min="20" max="21" width="23.28125" style="0" bestFit="1" customWidth="1"/>
    <col min="22" max="23" width="17.421875" style="0" bestFit="1" customWidth="1"/>
    <col min="24" max="25" width="12.7109375" style="0" bestFit="1" customWidth="1"/>
    <col min="26" max="27" width="21.8515625" style="0" bestFit="1" customWidth="1"/>
    <col min="28" max="29" width="18.7109375" style="0" bestFit="1" customWidth="1"/>
    <col min="30" max="31" width="24.8515625" style="0" bestFit="1" customWidth="1"/>
  </cols>
  <sheetData>
    <row r="1" spans="1:31" ht="15">
      <c r="A1" s="1" t="s">
        <v>0</v>
      </c>
      <c r="B1" s="1" t="s">
        <v>20</v>
      </c>
      <c r="C1" s="1" t="s">
        <v>21</v>
      </c>
      <c r="D1" s="3" t="s">
        <v>22</v>
      </c>
      <c r="E1" s="3" t="s">
        <v>23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4" t="s">
        <v>32</v>
      </c>
      <c r="M1" s="4" t="s">
        <v>33</v>
      </c>
      <c r="N1" s="4" t="s">
        <v>34</v>
      </c>
      <c r="O1" s="4" t="s">
        <v>35</v>
      </c>
      <c r="P1" s="4" t="s">
        <v>36</v>
      </c>
      <c r="Q1" s="4" t="s">
        <v>37</v>
      </c>
      <c r="R1" s="6" t="s">
        <v>63</v>
      </c>
      <c r="S1" s="6" t="s">
        <v>64</v>
      </c>
      <c r="T1" s="6" t="s">
        <v>65</v>
      </c>
      <c r="U1" s="6" t="s">
        <v>66</v>
      </c>
      <c r="V1" s="5" t="s">
        <v>38</v>
      </c>
      <c r="W1" s="5" t="s">
        <v>39</v>
      </c>
      <c r="X1" s="5" t="s">
        <v>61</v>
      </c>
      <c r="Y1" s="5" t="s">
        <v>62</v>
      </c>
      <c r="Z1" s="7" t="s">
        <v>42</v>
      </c>
      <c r="AA1" s="7" t="s">
        <v>43</v>
      </c>
      <c r="AB1" s="5" t="s">
        <v>40</v>
      </c>
      <c r="AC1" s="5" t="s">
        <v>41</v>
      </c>
      <c r="AD1" s="5" t="s">
        <v>58</v>
      </c>
      <c r="AE1" s="5" t="s">
        <v>59</v>
      </c>
    </row>
    <row r="2" spans="1:27" ht="15">
      <c r="A2" t="s">
        <v>1</v>
      </c>
      <c r="B2" s="2">
        <v>6733713</v>
      </c>
      <c r="C2" s="2">
        <v>6741366</v>
      </c>
      <c r="D2" s="2">
        <v>649257850</v>
      </c>
      <c r="E2" s="2">
        <v>612561370</v>
      </c>
      <c r="F2" s="2">
        <v>592697456</v>
      </c>
      <c r="G2" s="2">
        <v>546030326</v>
      </c>
      <c r="H2" s="2">
        <v>50713306</v>
      </c>
      <c r="I2" s="2">
        <v>43251328</v>
      </c>
      <c r="J2" s="2">
        <v>997057</v>
      </c>
      <c r="K2" s="2">
        <v>806321</v>
      </c>
      <c r="R2" s="2">
        <v>100027988</v>
      </c>
      <c r="S2" s="2">
        <v>88528952</v>
      </c>
      <c r="T2" s="2">
        <v>60791365</v>
      </c>
      <c r="U2" s="2">
        <v>56061380</v>
      </c>
      <c r="V2" s="2">
        <v>1534210642</v>
      </c>
      <c r="W2" s="2">
        <v>1379036855</v>
      </c>
      <c r="X2" s="2">
        <v>240700000</v>
      </c>
      <c r="Y2" s="2">
        <v>218200000</v>
      </c>
      <c r="Z2" s="2">
        <f aca="true" t="shared" si="0" ref="Z2:Z21">D2+F2+H2+J2+L2+N2+P2+R2+T2+V2+X2</f>
        <v>3229395664</v>
      </c>
      <c r="AA2" s="2">
        <f aca="true" t="shared" si="1" ref="AA2:AA21">E2+G2+I2+K2+M2+O2+Q2+S2+U2+W2+Y2</f>
        <v>2944476532</v>
      </c>
    </row>
    <row r="3" spans="1:27" ht="15">
      <c r="A3" t="s">
        <v>2</v>
      </c>
      <c r="B3" s="2">
        <v>1117129</v>
      </c>
      <c r="C3" s="2">
        <v>1110736</v>
      </c>
      <c r="D3" s="2">
        <v>176388385</v>
      </c>
      <c r="E3" s="2">
        <v>167162131</v>
      </c>
      <c r="F3" s="2">
        <v>94756986</v>
      </c>
      <c r="G3" s="2">
        <v>88300062</v>
      </c>
      <c r="H3" s="2">
        <v>9294853</v>
      </c>
      <c r="I3" s="2">
        <v>7574685</v>
      </c>
      <c r="J3" s="2">
        <v>151719</v>
      </c>
      <c r="K3" s="2">
        <v>130430</v>
      </c>
      <c r="L3" s="2">
        <v>27939000</v>
      </c>
      <c r="M3" s="2">
        <v>27658000</v>
      </c>
      <c r="N3" s="2">
        <v>2132000</v>
      </c>
      <c r="O3" s="2">
        <v>2334000</v>
      </c>
      <c r="P3" s="2">
        <v>7134000</v>
      </c>
      <c r="Q3" s="2">
        <v>7162000</v>
      </c>
      <c r="R3" s="2">
        <v>14104786</v>
      </c>
      <c r="S3" s="2">
        <v>11006500</v>
      </c>
      <c r="T3" s="2">
        <v>4573945</v>
      </c>
      <c r="U3" s="2">
        <v>3871764</v>
      </c>
      <c r="V3" s="2">
        <v>245000000</v>
      </c>
      <c r="W3" s="2">
        <v>232750000</v>
      </c>
      <c r="X3" s="2">
        <v>83900000</v>
      </c>
      <c r="Y3" s="2">
        <v>80200000</v>
      </c>
      <c r="Z3" s="2">
        <f t="shared" si="0"/>
        <v>665375674</v>
      </c>
      <c r="AA3" s="2">
        <f t="shared" si="1"/>
        <v>628149572</v>
      </c>
    </row>
    <row r="4" spans="1:27" ht="15">
      <c r="A4" t="s">
        <v>3</v>
      </c>
      <c r="B4" s="2">
        <v>932085</v>
      </c>
      <c r="C4" s="2">
        <v>924283</v>
      </c>
      <c r="D4" s="2">
        <v>156291658</v>
      </c>
      <c r="E4" s="2">
        <v>146486164</v>
      </c>
      <c r="F4" s="2">
        <v>106624567</v>
      </c>
      <c r="G4" s="2">
        <v>99026045</v>
      </c>
      <c r="H4" s="2">
        <v>7394769</v>
      </c>
      <c r="I4" s="2">
        <v>6216179</v>
      </c>
      <c r="J4" s="2">
        <v>199914</v>
      </c>
      <c r="K4" s="2">
        <v>161726</v>
      </c>
      <c r="L4" s="2">
        <v>42982000</v>
      </c>
      <c r="M4" s="2">
        <v>39892000</v>
      </c>
      <c r="N4" s="2">
        <v>2250000</v>
      </c>
      <c r="O4" s="2">
        <v>2391000</v>
      </c>
      <c r="P4" s="2">
        <v>7497000</v>
      </c>
      <c r="Q4" s="2">
        <v>7015000</v>
      </c>
      <c r="R4" s="2">
        <v>10665760</v>
      </c>
      <c r="S4" s="2">
        <v>8812262</v>
      </c>
      <c r="T4" s="2">
        <v>4769240</v>
      </c>
      <c r="U4" s="2">
        <v>4839315</v>
      </c>
      <c r="V4" s="2">
        <v>174419360</v>
      </c>
      <c r="W4" s="2">
        <v>198236500</v>
      </c>
      <c r="X4" s="2">
        <v>30300000</v>
      </c>
      <c r="Y4" s="2">
        <v>27800000</v>
      </c>
      <c r="Z4" s="2">
        <f t="shared" si="0"/>
        <v>543394268</v>
      </c>
      <c r="AA4" s="2">
        <f t="shared" si="1"/>
        <v>540876191</v>
      </c>
    </row>
    <row r="5" spans="1:27" ht="15">
      <c r="A5" t="s">
        <v>4</v>
      </c>
      <c r="B5" s="2">
        <v>903095</v>
      </c>
      <c r="C5" s="2">
        <v>909996</v>
      </c>
      <c r="D5" s="2">
        <v>75439634</v>
      </c>
      <c r="E5" s="2">
        <v>69826426</v>
      </c>
      <c r="F5" s="2">
        <v>92523592</v>
      </c>
      <c r="G5" s="2">
        <v>84416864</v>
      </c>
      <c r="H5" s="2">
        <v>8611929</v>
      </c>
      <c r="I5" s="2">
        <v>7801702</v>
      </c>
      <c r="J5" s="2">
        <v>128228</v>
      </c>
      <c r="K5" s="2">
        <v>103427</v>
      </c>
      <c r="L5" s="2">
        <v>46718000</v>
      </c>
      <c r="M5" s="2">
        <v>43872000</v>
      </c>
      <c r="N5" s="2">
        <v>3186000</v>
      </c>
      <c r="O5" s="2">
        <v>3750000</v>
      </c>
      <c r="P5" s="2">
        <v>9229000</v>
      </c>
      <c r="Q5" s="2">
        <v>8572000</v>
      </c>
      <c r="R5" s="2">
        <v>58221573</v>
      </c>
      <c r="S5" s="2">
        <v>52326876</v>
      </c>
      <c r="T5" s="2">
        <v>24725020</v>
      </c>
      <c r="U5" s="2">
        <v>32642810</v>
      </c>
      <c r="V5" s="2">
        <v>330000000</v>
      </c>
      <c r="W5" s="2">
        <v>313500000</v>
      </c>
      <c r="X5" s="2">
        <v>35900000</v>
      </c>
      <c r="Y5" s="2">
        <v>32500000</v>
      </c>
      <c r="Z5" s="2">
        <f t="shared" si="0"/>
        <v>684682976</v>
      </c>
      <c r="AA5" s="2">
        <f t="shared" si="1"/>
        <v>649312105</v>
      </c>
    </row>
    <row r="6" spans="1:27" ht="15">
      <c r="A6" t="s">
        <v>5</v>
      </c>
      <c r="B6" s="2">
        <v>1721048</v>
      </c>
      <c r="C6" s="2">
        <v>1738937</v>
      </c>
      <c r="D6" s="2">
        <v>157174479</v>
      </c>
      <c r="E6" s="2">
        <v>146753956</v>
      </c>
      <c r="F6" s="2">
        <v>202279672</v>
      </c>
      <c r="G6" s="2">
        <v>182132195</v>
      </c>
      <c r="H6" s="2">
        <v>17214844</v>
      </c>
      <c r="I6" s="2">
        <v>14507676</v>
      </c>
      <c r="J6" s="2">
        <v>612477</v>
      </c>
      <c r="K6" s="2">
        <v>467380</v>
      </c>
      <c r="L6" s="2">
        <v>88155000</v>
      </c>
      <c r="M6" s="2">
        <v>82742000</v>
      </c>
      <c r="N6" s="2">
        <v>5427000</v>
      </c>
      <c r="O6" s="2">
        <v>5980000</v>
      </c>
      <c r="P6" s="2">
        <v>21473000</v>
      </c>
      <c r="Q6" s="2">
        <v>21025000</v>
      </c>
      <c r="R6" s="2">
        <v>68738562</v>
      </c>
      <c r="S6" s="2">
        <v>70231348</v>
      </c>
      <c r="T6" s="2">
        <v>63267180</v>
      </c>
      <c r="U6" s="2">
        <v>71449995</v>
      </c>
      <c r="V6" s="2">
        <v>146000000</v>
      </c>
      <c r="W6" s="2">
        <v>138700000</v>
      </c>
      <c r="X6" s="2">
        <v>183000000</v>
      </c>
      <c r="Y6" s="2">
        <v>159400000</v>
      </c>
      <c r="Z6" s="2">
        <f t="shared" si="0"/>
        <v>953342214</v>
      </c>
      <c r="AA6" s="2">
        <f t="shared" si="1"/>
        <v>893389550</v>
      </c>
    </row>
    <row r="7" spans="1:27" ht="15">
      <c r="A7" t="s">
        <v>6</v>
      </c>
      <c r="B7" s="2">
        <v>497467</v>
      </c>
      <c r="C7" s="2">
        <v>494590</v>
      </c>
      <c r="D7" s="2">
        <v>65212139</v>
      </c>
      <c r="E7" s="2">
        <v>61318243</v>
      </c>
      <c r="F7" s="2">
        <v>52015003</v>
      </c>
      <c r="G7" s="2">
        <v>49022053</v>
      </c>
      <c r="H7" s="2">
        <v>4197623</v>
      </c>
      <c r="I7" s="2">
        <v>3234597</v>
      </c>
      <c r="J7" s="2">
        <v>116427</v>
      </c>
      <c r="K7" s="2">
        <v>137575</v>
      </c>
      <c r="L7" s="2">
        <v>16098000</v>
      </c>
      <c r="M7" s="2">
        <v>15468000</v>
      </c>
      <c r="N7" s="2">
        <v>1026000</v>
      </c>
      <c r="O7" s="2">
        <v>1178000</v>
      </c>
      <c r="P7" s="2">
        <v>3197000</v>
      </c>
      <c r="Q7" s="2">
        <v>2941000</v>
      </c>
      <c r="R7" s="2">
        <v>9446122</v>
      </c>
      <c r="S7" s="2">
        <v>6974588</v>
      </c>
      <c r="T7" s="2">
        <v>9087200</v>
      </c>
      <c r="U7" s="2">
        <v>10006775</v>
      </c>
      <c r="V7" s="2">
        <v>129826373</v>
      </c>
      <c r="W7" s="2">
        <v>126935872</v>
      </c>
      <c r="X7" s="2">
        <v>17700000</v>
      </c>
      <c r="Y7" s="2">
        <v>14300000</v>
      </c>
      <c r="Z7" s="2">
        <f t="shared" si="0"/>
        <v>307921887</v>
      </c>
      <c r="AA7" s="2">
        <f t="shared" si="1"/>
        <v>291516703</v>
      </c>
    </row>
    <row r="8" spans="1:27" ht="15">
      <c r="A8" t="s">
        <v>7</v>
      </c>
      <c r="B8" s="2">
        <v>2158318</v>
      </c>
      <c r="C8" s="2">
        <v>2140575</v>
      </c>
      <c r="D8" s="2">
        <v>400825729</v>
      </c>
      <c r="E8" s="2">
        <v>376288145</v>
      </c>
      <c r="F8" s="2">
        <v>254099278</v>
      </c>
      <c r="G8" s="2">
        <v>236230542</v>
      </c>
      <c r="H8" s="2">
        <v>22383801</v>
      </c>
      <c r="I8" s="2">
        <v>18829992</v>
      </c>
      <c r="J8" s="2">
        <v>525578</v>
      </c>
      <c r="K8" s="2">
        <v>441719</v>
      </c>
      <c r="L8" s="2">
        <v>51095000</v>
      </c>
      <c r="M8" s="2">
        <v>49078000</v>
      </c>
      <c r="N8" s="2">
        <v>4079000</v>
      </c>
      <c r="O8" s="2">
        <v>4169000</v>
      </c>
      <c r="P8" s="2">
        <v>13394000</v>
      </c>
      <c r="Q8" s="2">
        <v>11993000</v>
      </c>
      <c r="R8" s="2">
        <v>24312432</v>
      </c>
      <c r="S8" s="2">
        <v>21209367</v>
      </c>
      <c r="T8" s="2">
        <v>6476980</v>
      </c>
      <c r="U8" s="2">
        <v>5445925</v>
      </c>
      <c r="V8" s="2">
        <v>628000000</v>
      </c>
      <c r="W8" s="2">
        <v>596600000</v>
      </c>
      <c r="X8" s="2">
        <v>69300000</v>
      </c>
      <c r="Y8" s="2">
        <v>63400000</v>
      </c>
      <c r="Z8" s="2">
        <f t="shared" si="0"/>
        <v>1474491798</v>
      </c>
      <c r="AA8" s="2">
        <f t="shared" si="1"/>
        <v>1383685690</v>
      </c>
    </row>
    <row r="9" spans="1:27" ht="15">
      <c r="A9" t="s">
        <v>8</v>
      </c>
      <c r="B9" s="2">
        <v>1707277</v>
      </c>
      <c r="C9" s="2">
        <v>1695703</v>
      </c>
      <c r="D9" s="2">
        <v>242343966</v>
      </c>
      <c r="E9" s="2">
        <v>224300318</v>
      </c>
      <c r="F9" s="2">
        <v>152707972</v>
      </c>
      <c r="G9" s="2">
        <v>140146355</v>
      </c>
      <c r="H9" s="2">
        <v>15235888</v>
      </c>
      <c r="I9" s="2">
        <v>12587812</v>
      </c>
      <c r="J9" s="2">
        <v>335566</v>
      </c>
      <c r="K9" s="2">
        <v>282936</v>
      </c>
      <c r="L9" s="2">
        <v>55072000</v>
      </c>
      <c r="M9" s="2">
        <v>52493000</v>
      </c>
      <c r="N9" s="2">
        <v>3892000</v>
      </c>
      <c r="O9" s="2">
        <v>3930000</v>
      </c>
      <c r="P9" s="2">
        <v>11328000</v>
      </c>
      <c r="Q9" s="2">
        <v>10046000</v>
      </c>
      <c r="V9" s="2">
        <v>408207690</v>
      </c>
      <c r="W9" s="2">
        <v>470896381</v>
      </c>
      <c r="X9" s="2">
        <v>20300000</v>
      </c>
      <c r="Y9" s="2">
        <v>17600000</v>
      </c>
      <c r="Z9" s="2">
        <f t="shared" si="0"/>
        <v>909423082</v>
      </c>
      <c r="AA9" s="2">
        <f t="shared" si="1"/>
        <v>932282802</v>
      </c>
    </row>
    <row r="10" spans="1:27" ht="15">
      <c r="A10" t="s">
        <v>9</v>
      </c>
      <c r="B10" s="2">
        <v>6108783</v>
      </c>
      <c r="C10" s="2">
        <v>6055729</v>
      </c>
      <c r="D10" s="2">
        <v>736185898</v>
      </c>
      <c r="E10" s="2">
        <v>664924646</v>
      </c>
      <c r="F10" s="2">
        <v>527532055</v>
      </c>
      <c r="G10" s="2">
        <v>484669997</v>
      </c>
      <c r="H10" s="2">
        <v>75414257</v>
      </c>
      <c r="I10" s="2">
        <v>62665143</v>
      </c>
      <c r="J10" s="2">
        <v>649273</v>
      </c>
      <c r="K10" s="2">
        <v>582270</v>
      </c>
      <c r="L10" s="2">
        <v>223844000</v>
      </c>
      <c r="M10" s="2">
        <v>209398000</v>
      </c>
      <c r="N10" s="2">
        <v>9088000</v>
      </c>
      <c r="O10" s="2">
        <v>11138000</v>
      </c>
      <c r="P10" s="2">
        <v>38185000</v>
      </c>
      <c r="Q10" s="2">
        <v>34434000</v>
      </c>
      <c r="R10" s="2">
        <v>213504582</v>
      </c>
      <c r="S10" s="2">
        <v>195288903</v>
      </c>
      <c r="T10" s="2">
        <v>184175735</v>
      </c>
      <c r="U10" s="2">
        <v>207948815</v>
      </c>
      <c r="V10" s="2">
        <v>1003000000</v>
      </c>
      <c r="W10" s="2">
        <v>952850000</v>
      </c>
      <c r="X10" s="2">
        <v>276100000</v>
      </c>
      <c r="Y10" s="2">
        <v>299000000</v>
      </c>
      <c r="Z10" s="2">
        <f t="shared" si="0"/>
        <v>3287678800</v>
      </c>
      <c r="AA10" s="2">
        <f t="shared" si="1"/>
        <v>3122899774</v>
      </c>
    </row>
    <row r="11" spans="1:27" ht="15">
      <c r="A11" t="s">
        <v>10</v>
      </c>
      <c r="B11" s="2">
        <v>4099209</v>
      </c>
      <c r="C11" s="2">
        <v>4073054</v>
      </c>
      <c r="D11" s="2">
        <v>662528053</v>
      </c>
      <c r="E11" s="2">
        <v>616538417</v>
      </c>
      <c r="F11" s="2">
        <v>428074212</v>
      </c>
      <c r="G11" s="2">
        <v>378532771</v>
      </c>
      <c r="H11" s="2">
        <v>32896884</v>
      </c>
      <c r="I11" s="2">
        <v>25056673</v>
      </c>
      <c r="J11" s="2">
        <v>774457</v>
      </c>
      <c r="K11" s="2">
        <v>615017</v>
      </c>
      <c r="L11" s="2">
        <v>192904000</v>
      </c>
      <c r="M11" s="2">
        <v>182393000</v>
      </c>
      <c r="N11" s="2">
        <v>10321000</v>
      </c>
      <c r="O11" s="2">
        <v>11411000</v>
      </c>
      <c r="P11" s="2">
        <v>36163000</v>
      </c>
      <c r="Q11" s="2">
        <v>34353000</v>
      </c>
      <c r="R11" s="2">
        <v>124141724</v>
      </c>
      <c r="S11" s="2">
        <v>121160946</v>
      </c>
      <c r="T11" s="2">
        <v>49360540</v>
      </c>
      <c r="U11" s="2">
        <v>51028035</v>
      </c>
      <c r="V11" s="2">
        <v>1240000000</v>
      </c>
      <c r="W11" s="2">
        <v>1178000000</v>
      </c>
      <c r="X11" s="2">
        <v>275100000</v>
      </c>
      <c r="Y11" s="2">
        <v>267100000.00000003</v>
      </c>
      <c r="Z11" s="2">
        <f t="shared" si="0"/>
        <v>3052263870</v>
      </c>
      <c r="AA11" s="2">
        <f t="shared" si="1"/>
        <v>2866188859</v>
      </c>
    </row>
    <row r="12" spans="1:27" ht="15">
      <c r="A12" t="s">
        <v>11</v>
      </c>
      <c r="B12" s="2">
        <v>908668</v>
      </c>
      <c r="C12" s="2">
        <v>907713</v>
      </c>
      <c r="D12" s="2">
        <v>86846125</v>
      </c>
      <c r="E12" s="2">
        <v>80209376</v>
      </c>
      <c r="F12" s="2">
        <v>90142548</v>
      </c>
      <c r="G12" s="2">
        <v>82652114</v>
      </c>
      <c r="H12" s="2">
        <v>7635970</v>
      </c>
      <c r="I12" s="2">
        <v>6210190</v>
      </c>
      <c r="J12" s="2">
        <v>163304</v>
      </c>
      <c r="K12" s="2">
        <v>127633</v>
      </c>
      <c r="L12" s="2">
        <v>39592000</v>
      </c>
      <c r="M12" s="2">
        <v>38537000</v>
      </c>
      <c r="N12" s="2">
        <v>2419000</v>
      </c>
      <c r="O12" s="2">
        <v>2789000</v>
      </c>
      <c r="P12" s="2">
        <v>8370000</v>
      </c>
      <c r="Q12" s="2">
        <v>8546000</v>
      </c>
      <c r="R12" s="2">
        <v>11585690</v>
      </c>
      <c r="S12" s="2">
        <v>12446210</v>
      </c>
      <c r="T12" s="2">
        <v>17028905</v>
      </c>
      <c r="U12" s="2">
        <v>15650065</v>
      </c>
      <c r="V12" s="2">
        <v>159000000</v>
      </c>
      <c r="W12" s="2">
        <v>151050000</v>
      </c>
      <c r="X12" s="2">
        <v>28800000</v>
      </c>
      <c r="Y12" s="2">
        <v>27900000</v>
      </c>
      <c r="Z12" s="2">
        <f t="shared" si="0"/>
        <v>451583542</v>
      </c>
      <c r="AA12" s="2">
        <f t="shared" si="1"/>
        <v>426117588</v>
      </c>
    </row>
    <row r="13" spans="1:27" ht="15">
      <c r="A13" t="s">
        <v>12</v>
      </c>
      <c r="B13" s="2">
        <v>2374408</v>
      </c>
      <c r="C13" s="2">
        <v>2362592</v>
      </c>
      <c r="D13" s="2">
        <v>248424191</v>
      </c>
      <c r="E13" s="2">
        <v>233907033</v>
      </c>
      <c r="F13" s="2">
        <v>263937510</v>
      </c>
      <c r="G13" s="2">
        <v>247273830</v>
      </c>
      <c r="H13" s="2">
        <v>20094044</v>
      </c>
      <c r="I13" s="2">
        <v>16316363</v>
      </c>
      <c r="J13" s="2">
        <v>560025</v>
      </c>
      <c r="K13" s="2">
        <v>441381</v>
      </c>
      <c r="L13" s="2">
        <v>54731000</v>
      </c>
      <c r="M13" s="2">
        <v>52644000</v>
      </c>
      <c r="N13" s="2">
        <v>4660000</v>
      </c>
      <c r="O13" s="2">
        <v>5210000</v>
      </c>
      <c r="P13" s="2">
        <v>15868000</v>
      </c>
      <c r="Q13" s="2">
        <v>15013000</v>
      </c>
      <c r="R13" s="2">
        <v>14779196</v>
      </c>
      <c r="S13" s="2">
        <v>13366620</v>
      </c>
      <c r="T13" s="2">
        <v>8071125</v>
      </c>
      <c r="U13" s="2">
        <v>7623150</v>
      </c>
      <c r="V13" s="2">
        <v>543906000</v>
      </c>
      <c r="W13" s="2">
        <v>496686300</v>
      </c>
      <c r="X13" s="2">
        <v>61800000</v>
      </c>
      <c r="Y13" s="2">
        <v>47100000</v>
      </c>
      <c r="Z13" s="2">
        <f t="shared" si="0"/>
        <v>1236831091</v>
      </c>
      <c r="AA13" s="2">
        <f t="shared" si="1"/>
        <v>1135581677</v>
      </c>
    </row>
    <row r="14" spans="1:27" ht="15">
      <c r="A14" t="s">
        <v>13</v>
      </c>
      <c r="B14" s="2">
        <v>5249483</v>
      </c>
      <c r="C14" s="2">
        <v>5210900</v>
      </c>
      <c r="D14" s="2">
        <v>783652308</v>
      </c>
      <c r="E14" s="2">
        <v>733411390</v>
      </c>
      <c r="F14" s="2">
        <v>544491086</v>
      </c>
      <c r="G14" s="2">
        <v>496544487</v>
      </c>
      <c r="H14" s="2">
        <v>59044075</v>
      </c>
      <c r="I14" s="2">
        <v>47501563</v>
      </c>
      <c r="J14" s="2">
        <v>1967252</v>
      </c>
      <c r="K14" s="2">
        <v>1321138</v>
      </c>
      <c r="L14" s="2">
        <v>135577000</v>
      </c>
      <c r="M14" s="2">
        <v>131132000</v>
      </c>
      <c r="N14" s="2">
        <v>9205000</v>
      </c>
      <c r="O14" s="2">
        <v>9834000</v>
      </c>
      <c r="P14" s="2">
        <v>34139000</v>
      </c>
      <c r="Q14" s="2">
        <v>31049000</v>
      </c>
      <c r="R14" s="2">
        <v>252803383</v>
      </c>
      <c r="S14" s="2">
        <v>229789123</v>
      </c>
      <c r="T14" s="2">
        <v>47464720</v>
      </c>
      <c r="U14" s="2">
        <v>48659045</v>
      </c>
      <c r="V14" s="2">
        <v>2083494328</v>
      </c>
      <c r="W14" s="2">
        <v>2143775224</v>
      </c>
      <c r="X14" s="2">
        <v>369400000</v>
      </c>
      <c r="Y14" s="2">
        <v>343500000</v>
      </c>
      <c r="Z14" s="2">
        <f t="shared" si="0"/>
        <v>4321238152</v>
      </c>
      <c r="AA14" s="2">
        <f t="shared" si="1"/>
        <v>4216516970</v>
      </c>
    </row>
    <row r="15" spans="1:27" ht="15">
      <c r="A15" t="s">
        <v>14</v>
      </c>
      <c r="B15" s="2">
        <v>1156562</v>
      </c>
      <c r="C15" s="2">
        <v>1156243</v>
      </c>
      <c r="D15" s="2">
        <v>181225670</v>
      </c>
      <c r="E15" s="2">
        <v>164844392</v>
      </c>
      <c r="F15" s="2">
        <v>101454775</v>
      </c>
      <c r="G15" s="2">
        <v>94401536</v>
      </c>
      <c r="H15" s="2">
        <v>10013617</v>
      </c>
      <c r="I15" s="2">
        <v>8170016</v>
      </c>
      <c r="J15" s="2">
        <v>176644</v>
      </c>
      <c r="K15" s="2">
        <v>146081</v>
      </c>
      <c r="L15" s="2">
        <v>61620000</v>
      </c>
      <c r="M15" s="2">
        <v>57606000</v>
      </c>
      <c r="N15" s="2">
        <v>2907000</v>
      </c>
      <c r="O15" s="2">
        <v>3402000</v>
      </c>
      <c r="P15" s="2">
        <v>12711000</v>
      </c>
      <c r="Q15" s="2">
        <v>11760000</v>
      </c>
      <c r="R15" s="2">
        <v>26399124</v>
      </c>
      <c r="S15" s="2">
        <v>21875800</v>
      </c>
      <c r="T15" s="2">
        <v>6595540</v>
      </c>
      <c r="U15" s="2">
        <v>4879730</v>
      </c>
      <c r="V15" s="2">
        <v>207000000</v>
      </c>
      <c r="W15" s="2">
        <v>196650000</v>
      </c>
      <c r="X15" s="2">
        <v>32100000</v>
      </c>
      <c r="Y15" s="2">
        <v>31100000</v>
      </c>
      <c r="Z15" s="2">
        <f t="shared" si="0"/>
        <v>642203370</v>
      </c>
      <c r="AA15" s="2">
        <f t="shared" si="1"/>
        <v>594835555</v>
      </c>
    </row>
    <row r="16" spans="1:27" ht="15">
      <c r="A16" t="s">
        <v>15</v>
      </c>
      <c r="B16" s="2">
        <v>521600</v>
      </c>
      <c r="C16" s="2">
        <v>519102</v>
      </c>
      <c r="D16" s="2">
        <v>60131265</v>
      </c>
      <c r="E16" s="2">
        <v>56174257</v>
      </c>
      <c r="F16" s="2">
        <v>43676626</v>
      </c>
      <c r="G16" s="2">
        <v>41622575</v>
      </c>
      <c r="H16" s="2">
        <v>4151269</v>
      </c>
      <c r="I16" s="2">
        <v>3499202</v>
      </c>
      <c r="J16" s="2">
        <v>83291</v>
      </c>
      <c r="K16" s="2">
        <v>69194</v>
      </c>
      <c r="L16" s="2">
        <v>14561000</v>
      </c>
      <c r="M16" s="2">
        <v>14129000</v>
      </c>
      <c r="N16">
        <v>788000</v>
      </c>
      <c r="O16">
        <v>885000</v>
      </c>
      <c r="P16" s="2">
        <v>2955000</v>
      </c>
      <c r="Q16" s="2">
        <v>2696000</v>
      </c>
      <c r="V16" s="2">
        <v>98592014</v>
      </c>
      <c r="W16" s="2">
        <v>105589357</v>
      </c>
      <c r="X16" s="2">
        <v>16200000</v>
      </c>
      <c r="Y16" s="2">
        <v>14700000</v>
      </c>
      <c r="Z16" s="2">
        <f t="shared" si="0"/>
        <v>241138465</v>
      </c>
      <c r="AA16" s="2">
        <f t="shared" si="1"/>
        <v>239364585</v>
      </c>
    </row>
    <row r="17" spans="1:27" ht="15">
      <c r="A17" t="s">
        <v>16</v>
      </c>
      <c r="B17" s="2">
        <v>1826259</v>
      </c>
      <c r="C17" s="2">
        <v>1813729</v>
      </c>
      <c r="D17" s="2">
        <v>287121009</v>
      </c>
      <c r="E17" s="2">
        <v>262553397</v>
      </c>
      <c r="F17" s="2">
        <v>201271381</v>
      </c>
      <c r="G17" s="2">
        <v>185973314</v>
      </c>
      <c r="H17" s="2">
        <v>15013027</v>
      </c>
      <c r="I17" s="2">
        <v>12819718</v>
      </c>
      <c r="J17" s="2">
        <v>292418</v>
      </c>
      <c r="K17" s="2">
        <v>248007</v>
      </c>
      <c r="L17" s="2">
        <v>47983000</v>
      </c>
      <c r="M17" s="2">
        <v>45486000</v>
      </c>
      <c r="N17" s="2">
        <v>2877000</v>
      </c>
      <c r="O17" s="2">
        <v>3047000</v>
      </c>
      <c r="P17" s="2">
        <v>8350000</v>
      </c>
      <c r="Q17" s="2">
        <v>7192000</v>
      </c>
      <c r="R17" s="2">
        <v>20679500</v>
      </c>
      <c r="S17" s="2">
        <v>19782527</v>
      </c>
      <c r="T17" s="2">
        <v>33685570</v>
      </c>
      <c r="U17" s="2">
        <v>29281500</v>
      </c>
      <c r="V17" s="2">
        <v>225000000</v>
      </c>
      <c r="W17" s="2">
        <v>213750000</v>
      </c>
      <c r="X17" s="2">
        <v>69300000</v>
      </c>
      <c r="Y17" s="2">
        <v>58900000</v>
      </c>
      <c r="Z17" s="2">
        <f t="shared" si="0"/>
        <v>911572905</v>
      </c>
      <c r="AA17" s="2">
        <f t="shared" si="1"/>
        <v>839033463</v>
      </c>
    </row>
    <row r="18" spans="1:27" ht="15">
      <c r="A18" t="s">
        <v>17</v>
      </c>
      <c r="B18" s="2">
        <v>264029</v>
      </c>
      <c r="C18" s="2">
        <v>260893</v>
      </c>
      <c r="D18" s="2">
        <v>42276341</v>
      </c>
      <c r="E18" s="2">
        <v>39655147</v>
      </c>
      <c r="F18" s="2">
        <v>27353832</v>
      </c>
      <c r="G18" s="2">
        <v>25317182</v>
      </c>
      <c r="H18" s="2">
        <v>2185544</v>
      </c>
      <c r="I18" s="2">
        <v>1841367</v>
      </c>
      <c r="J18" s="2">
        <v>51173</v>
      </c>
      <c r="K18" s="2">
        <v>45714</v>
      </c>
      <c r="L18" s="2">
        <v>8560000</v>
      </c>
      <c r="M18" s="2">
        <v>8334000</v>
      </c>
      <c r="N18">
        <v>601000</v>
      </c>
      <c r="O18">
        <v>641000</v>
      </c>
      <c r="P18" s="2">
        <v>1919000</v>
      </c>
      <c r="Q18" s="2">
        <v>1708000</v>
      </c>
      <c r="R18" s="2">
        <v>7360450</v>
      </c>
      <c r="S18" s="2">
        <v>5279620</v>
      </c>
      <c r="T18" s="2">
        <v>1648595</v>
      </c>
      <c r="U18" s="2">
        <v>1327315</v>
      </c>
      <c r="V18" s="2">
        <v>41000000</v>
      </c>
      <c r="W18" s="2">
        <v>38950000</v>
      </c>
      <c r="X18" s="2">
        <v>12400000</v>
      </c>
      <c r="Y18" s="2">
        <v>11300000</v>
      </c>
      <c r="Z18" s="2">
        <f t="shared" si="0"/>
        <v>145355935</v>
      </c>
      <c r="AA18" s="2">
        <f t="shared" si="1"/>
        <v>134399345</v>
      </c>
    </row>
    <row r="19" spans="1:27" ht="15">
      <c r="A19" t="s">
        <v>18</v>
      </c>
      <c r="B19" s="2">
        <v>63660</v>
      </c>
      <c r="C19" s="2">
        <v>63635</v>
      </c>
      <c r="D19" s="2">
        <v>2282376</v>
      </c>
      <c r="E19" s="2">
        <v>2320415</v>
      </c>
      <c r="F19" s="2">
        <v>6502910</v>
      </c>
      <c r="G19" s="2">
        <v>5895263</v>
      </c>
      <c r="H19" s="2">
        <v>1997780</v>
      </c>
      <c r="I19" s="2">
        <v>1730341</v>
      </c>
      <c r="J19" s="2">
        <v>14615</v>
      </c>
      <c r="K19" s="2">
        <v>11008</v>
      </c>
      <c r="R19" s="2">
        <v>2490592</v>
      </c>
      <c r="S19" s="2">
        <v>2236070</v>
      </c>
      <c r="T19" s="2">
        <v>821375</v>
      </c>
      <c r="U19" s="2">
        <v>374750</v>
      </c>
      <c r="V19" s="2">
        <v>1000000</v>
      </c>
      <c r="W19" s="2">
        <v>950000</v>
      </c>
      <c r="X19" s="2">
        <v>10700000</v>
      </c>
      <c r="Y19" s="2">
        <v>10600000</v>
      </c>
      <c r="Z19" s="2">
        <f t="shared" si="0"/>
        <v>25809648</v>
      </c>
      <c r="AA19" s="2">
        <f t="shared" si="1"/>
        <v>24117847</v>
      </c>
    </row>
    <row r="20" spans="1:27" ht="15">
      <c r="A20" t="s">
        <v>19</v>
      </c>
      <c r="B20" s="2">
        <v>60315</v>
      </c>
      <c r="C20" s="2">
        <v>60648</v>
      </c>
      <c r="D20" s="2">
        <v>2114935</v>
      </c>
      <c r="E20" s="2">
        <v>1983142</v>
      </c>
      <c r="F20" s="2">
        <v>6110624</v>
      </c>
      <c r="G20" s="2">
        <v>5395701</v>
      </c>
      <c r="H20" s="2">
        <v>1168610</v>
      </c>
      <c r="I20" s="2">
        <v>1119917</v>
      </c>
      <c r="J20" s="2">
        <v>8693</v>
      </c>
      <c r="K20" s="2">
        <v>7035</v>
      </c>
      <c r="R20" s="2">
        <v>5712946</v>
      </c>
      <c r="S20" s="2">
        <v>3700998</v>
      </c>
      <c r="T20" s="2">
        <v>576915</v>
      </c>
      <c r="U20" s="2">
        <v>755035</v>
      </c>
      <c r="V20" s="2">
        <v>1000000</v>
      </c>
      <c r="W20" s="2">
        <v>950000</v>
      </c>
      <c r="X20" s="2">
        <v>1900000</v>
      </c>
      <c r="Y20" s="2">
        <v>1900000</v>
      </c>
      <c r="Z20" s="2">
        <f t="shared" si="0"/>
        <v>18592723</v>
      </c>
      <c r="AA20" s="2">
        <f t="shared" si="1"/>
        <v>15811828</v>
      </c>
    </row>
    <row r="21" spans="1:27" ht="15">
      <c r="A21" t="s">
        <v>31</v>
      </c>
      <c r="B21" s="2">
        <f>B2+B19+B20</f>
        <v>6857688</v>
      </c>
      <c r="C21" s="2">
        <f aca="true" t="shared" si="2" ref="C21:K21">C2+C19+C20</f>
        <v>6865649</v>
      </c>
      <c r="D21" s="2">
        <f t="shared" si="2"/>
        <v>653655161</v>
      </c>
      <c r="E21" s="2">
        <f t="shared" si="2"/>
        <v>616864927</v>
      </c>
      <c r="F21" s="2">
        <f t="shared" si="2"/>
        <v>605310990</v>
      </c>
      <c r="G21" s="2">
        <f t="shared" si="2"/>
        <v>557321290</v>
      </c>
      <c r="H21" s="2">
        <f t="shared" si="2"/>
        <v>53879696</v>
      </c>
      <c r="I21" s="2">
        <f t="shared" si="2"/>
        <v>46101586</v>
      </c>
      <c r="J21" s="2">
        <f t="shared" si="2"/>
        <v>1020365</v>
      </c>
      <c r="K21" s="2">
        <f t="shared" si="2"/>
        <v>824364</v>
      </c>
      <c r="L21" s="2">
        <v>420165000</v>
      </c>
      <c r="M21" s="2">
        <v>406979000</v>
      </c>
      <c r="N21" s="2">
        <v>19118000</v>
      </c>
      <c r="O21" s="2">
        <v>22975000</v>
      </c>
      <c r="P21" s="2">
        <v>67131000</v>
      </c>
      <c r="Q21" s="2">
        <v>64892000</v>
      </c>
      <c r="R21" s="2">
        <f>R2+R19+R20</f>
        <v>108231526</v>
      </c>
      <c r="S21" s="2">
        <f>S2+S19+S20</f>
        <v>94466020</v>
      </c>
      <c r="T21" s="2">
        <f>T2+T19+T20</f>
        <v>62189655</v>
      </c>
      <c r="U21" s="2">
        <f>U2+U19+U20</f>
        <v>57191165</v>
      </c>
      <c r="V21" s="2">
        <f>V2+V19+V20</f>
        <v>1536210642</v>
      </c>
      <c r="W21" s="2">
        <f>W2+W19+W20</f>
        <v>1380936855</v>
      </c>
      <c r="X21" s="2">
        <f>X2+X19+X20</f>
        <v>253300000</v>
      </c>
      <c r="Y21" s="2">
        <f>Y2+Y19+Y20</f>
        <v>230700000</v>
      </c>
      <c r="Z21" s="2">
        <f t="shared" si="0"/>
        <v>3780212035</v>
      </c>
      <c r="AA21" s="2">
        <f t="shared" si="1"/>
        <v>3479252207</v>
      </c>
    </row>
    <row r="22" spans="24:27" ht="15">
      <c r="X22" s="2"/>
      <c r="Y22" s="2"/>
      <c r="Z22" s="2"/>
      <c r="AA22" s="2"/>
    </row>
    <row r="23" spans="1:31" ht="15">
      <c r="A23" t="s">
        <v>24</v>
      </c>
      <c r="B23" s="2">
        <f>SUM(B2:B20)</f>
        <v>38403108</v>
      </c>
      <c r="C23" s="2">
        <f>SUM(C2:C20)</f>
        <v>38240424</v>
      </c>
      <c r="D23" s="2">
        <v>5015722011</v>
      </c>
      <c r="E23" s="2">
        <v>4661218365</v>
      </c>
      <c r="F23" s="2">
        <v>3858254005</v>
      </c>
      <c r="G23" s="2">
        <v>3544993088</v>
      </c>
      <c r="H23" s="2">
        <v>370567216</v>
      </c>
      <c r="I23" s="2">
        <v>306023202</v>
      </c>
      <c r="J23" s="2">
        <v>8393661</v>
      </c>
      <c r="K23" s="2">
        <v>6689851</v>
      </c>
      <c r="L23" s="2">
        <v>1529106000</v>
      </c>
      <c r="M23" s="2">
        <v>1459743000</v>
      </c>
      <c r="N23" s="2">
        <v>84762000</v>
      </c>
      <c r="O23" s="2">
        <v>95958000</v>
      </c>
      <c r="P23" s="2">
        <v>299553000</v>
      </c>
      <c r="Q23" s="2">
        <v>280915000</v>
      </c>
      <c r="R23" s="2">
        <v>964974410</v>
      </c>
      <c r="S23" s="2">
        <v>884016710</v>
      </c>
      <c r="T23" s="2">
        <v>523119950</v>
      </c>
      <c r="U23" s="2">
        <v>551845404</v>
      </c>
      <c r="V23" s="2">
        <v>9198656407</v>
      </c>
      <c r="W23" s="2">
        <v>8935856489</v>
      </c>
      <c r="X23" s="2">
        <v>1860900000</v>
      </c>
      <c r="Y23" s="2">
        <v>1784200000</v>
      </c>
      <c r="Z23" s="2">
        <f>D23+F23+H23+J23+L23+N23+P23+R23+T23+V23+X23</f>
        <v>23714008660</v>
      </c>
      <c r="AA23" s="2">
        <f>E23+G23+I23+K23+M23+O23+Q23+S23+U23+W23+Y23</f>
        <v>22511459109</v>
      </c>
      <c r="AB23" s="2">
        <v>2726170272</v>
      </c>
      <c r="AC23" s="2">
        <v>5600442498</v>
      </c>
      <c r="AD23" s="2">
        <f>Z23+AB23</f>
        <v>26440178932</v>
      </c>
      <c r="AE23" s="2">
        <f>AA23+AC23</f>
        <v>28111901607</v>
      </c>
    </row>
    <row r="25" ht="15">
      <c r="AD25" s="9"/>
    </row>
    <row r="26" ht="15">
      <c r="A26" t="s">
        <v>60</v>
      </c>
    </row>
    <row r="27" spans="1:31" ht="15">
      <c r="A27" s="1" t="s">
        <v>0</v>
      </c>
      <c r="B27" s="1" t="s">
        <v>20</v>
      </c>
      <c r="C27" s="1" t="s">
        <v>21</v>
      </c>
      <c r="D27" s="3" t="s">
        <v>22</v>
      </c>
      <c r="E27" s="3" t="s">
        <v>23</v>
      </c>
      <c r="F27" s="3" t="s">
        <v>25</v>
      </c>
      <c r="G27" s="3" t="s">
        <v>26</v>
      </c>
      <c r="H27" s="3" t="s">
        <v>27</v>
      </c>
      <c r="I27" s="3" t="s">
        <v>28</v>
      </c>
      <c r="J27" s="3" t="s">
        <v>29</v>
      </c>
      <c r="K27" s="3" t="s">
        <v>30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36</v>
      </c>
      <c r="Q27" s="4" t="s">
        <v>37</v>
      </c>
      <c r="R27" s="6" t="s">
        <v>63</v>
      </c>
      <c r="S27" s="6" t="s">
        <v>64</v>
      </c>
      <c r="T27" s="6" t="s">
        <v>65</v>
      </c>
      <c r="U27" s="6" t="s">
        <v>66</v>
      </c>
      <c r="V27" s="5" t="s">
        <v>38</v>
      </c>
      <c r="W27" s="5" t="s">
        <v>39</v>
      </c>
      <c r="X27" s="5" t="s">
        <v>61</v>
      </c>
      <c r="Y27" s="5" t="s">
        <v>62</v>
      </c>
      <c r="Z27" s="7" t="s">
        <v>42</v>
      </c>
      <c r="AA27" s="7" t="s">
        <v>43</v>
      </c>
      <c r="AB27" s="5" t="s">
        <v>40</v>
      </c>
      <c r="AC27" s="5" t="s">
        <v>41</v>
      </c>
      <c r="AD27" s="5" t="s">
        <v>58</v>
      </c>
      <c r="AE27" s="5" t="s">
        <v>59</v>
      </c>
    </row>
    <row r="28" spans="1:27" ht="15">
      <c r="A28" t="s">
        <v>1</v>
      </c>
      <c r="B28" s="2">
        <v>6733713</v>
      </c>
      <c r="C28" s="2">
        <v>6741366</v>
      </c>
      <c r="D28" s="8">
        <f>D2/B2</f>
        <v>96.41899647341667</v>
      </c>
      <c r="E28" s="8">
        <f>E2/C2</f>
        <v>90.8660603800476</v>
      </c>
      <c r="F28" s="8">
        <f aca="true" t="shared" si="3" ref="F28:F47">F2/B2</f>
        <v>88.01941157872336</v>
      </c>
      <c r="G28" s="8">
        <f aca="true" t="shared" si="4" ref="G28:G47">G2/C2</f>
        <v>80.99698577409978</v>
      </c>
      <c r="H28" s="8">
        <f aca="true" t="shared" si="5" ref="H28:H47">H2/B2</f>
        <v>7.531254450553506</v>
      </c>
      <c r="I28" s="8">
        <f aca="true" t="shared" si="6" ref="I28:I47">I2/C2</f>
        <v>6.415810682879404</v>
      </c>
      <c r="J28" s="8">
        <f aca="true" t="shared" si="7" ref="J28:J47">J2/B2</f>
        <v>0.14806942321420588</v>
      </c>
      <c r="K28" s="8">
        <f aca="true" t="shared" si="8" ref="K28:K47">K2/C2</f>
        <v>0.1196079548269594</v>
      </c>
      <c r="L28" s="8">
        <f aca="true" t="shared" si="9" ref="L28:L47">L2/B2</f>
        <v>0</v>
      </c>
      <c r="M28" s="8">
        <f aca="true" t="shared" si="10" ref="M28:M47">M2/C2</f>
        <v>0</v>
      </c>
      <c r="N28" s="8">
        <f aca="true" t="shared" si="11" ref="N28:N47">N2/B2</f>
        <v>0</v>
      </c>
      <c r="O28" s="8">
        <f aca="true" t="shared" si="12" ref="O28:O47">O2/C2</f>
        <v>0</v>
      </c>
      <c r="P28" s="8">
        <f aca="true" t="shared" si="13" ref="P28:P47">P2/B2</f>
        <v>0</v>
      </c>
      <c r="Q28" s="8">
        <f aca="true" t="shared" si="14" ref="Q28:Q47">Q2/C2</f>
        <v>0</v>
      </c>
      <c r="R28" s="8">
        <f aca="true" t="shared" si="15" ref="R28:R47">R2/B2</f>
        <v>14.854804177130804</v>
      </c>
      <c r="S28" s="8">
        <f aca="true" t="shared" si="16" ref="S28:S47">S2/C2</f>
        <v>13.132197836462224</v>
      </c>
      <c r="T28" s="8">
        <f aca="true" t="shared" si="17" ref="T28:T47">T2/B2</f>
        <v>9.027911495485478</v>
      </c>
      <c r="U28" s="8">
        <f aca="true" t="shared" si="18" ref="U28:U47">U2/C2</f>
        <v>8.316026751848216</v>
      </c>
      <c r="V28" s="8">
        <f aca="true" t="shared" si="19" ref="V28:V47">V2/B2</f>
        <v>227.8402186134158</v>
      </c>
      <c r="W28" s="8">
        <f aca="true" t="shared" si="20" ref="W28:W47">W2/C2</f>
        <v>204.5634156341608</v>
      </c>
      <c r="X28" s="8">
        <f aca="true" t="shared" si="21" ref="X28:X47">X2/B2</f>
        <v>35.745509201238605</v>
      </c>
      <c r="Y28" s="8">
        <f aca="true" t="shared" si="22" ref="Y28:Y47">Y2/C2</f>
        <v>32.36732733395576</v>
      </c>
      <c r="Z28" s="8">
        <f aca="true" t="shared" si="23" ref="Z28:Z47">Z2/B2</f>
        <v>479.5861754131784</v>
      </c>
      <c r="AA28" s="8">
        <f aca="true" t="shared" si="24" ref="AA28:AA47">AA2/C2</f>
        <v>436.77743234828074</v>
      </c>
    </row>
    <row r="29" spans="1:27" ht="15">
      <c r="A29" t="s">
        <v>2</v>
      </c>
      <c r="B29" s="2">
        <v>1117129</v>
      </c>
      <c r="C29" s="2">
        <v>1110736</v>
      </c>
      <c r="D29" s="8">
        <f aca="true" t="shared" si="25" ref="D29:D49">D3/B3</f>
        <v>157.8943747767715</v>
      </c>
      <c r="E29" s="8">
        <f aca="true" t="shared" si="26" ref="E29:E49">E3/C3</f>
        <v>150.49672559456073</v>
      </c>
      <c r="F29" s="8">
        <f t="shared" si="3"/>
        <v>84.82188359625432</v>
      </c>
      <c r="G29" s="8">
        <f t="shared" si="4"/>
        <v>79.496893951398</v>
      </c>
      <c r="H29" s="8">
        <f t="shared" si="5"/>
        <v>8.320304100958797</v>
      </c>
      <c r="I29" s="8">
        <f t="shared" si="6"/>
        <v>6.819518769536596</v>
      </c>
      <c r="J29" s="8">
        <f t="shared" si="7"/>
        <v>0.13581153116605155</v>
      </c>
      <c r="K29" s="8">
        <f t="shared" si="8"/>
        <v>0.11742664323475606</v>
      </c>
      <c r="L29" s="8">
        <f t="shared" si="9"/>
        <v>25.009645260305657</v>
      </c>
      <c r="M29" s="8">
        <f t="shared" si="10"/>
        <v>24.900606444735743</v>
      </c>
      <c r="N29" s="8">
        <f t="shared" si="11"/>
        <v>1.908463570456053</v>
      </c>
      <c r="O29" s="8">
        <f t="shared" si="12"/>
        <v>2.1013094020541336</v>
      </c>
      <c r="P29" s="8">
        <f t="shared" si="13"/>
        <v>6.386012716526023</v>
      </c>
      <c r="Q29" s="8">
        <f t="shared" si="14"/>
        <v>6.447976836980165</v>
      </c>
      <c r="R29" s="8">
        <f t="shared" si="15"/>
        <v>12.625924132307013</v>
      </c>
      <c r="S29" s="8">
        <f t="shared" si="16"/>
        <v>9.909195344348252</v>
      </c>
      <c r="T29" s="8">
        <f t="shared" si="17"/>
        <v>4.094374955801881</v>
      </c>
      <c r="U29" s="8">
        <f t="shared" si="18"/>
        <v>3.4857643940594345</v>
      </c>
      <c r="V29" s="8">
        <f t="shared" si="19"/>
        <v>219.3121832841149</v>
      </c>
      <c r="W29" s="8">
        <f t="shared" si="20"/>
        <v>209.5457426427162</v>
      </c>
      <c r="X29" s="8">
        <f t="shared" si="21"/>
        <v>75.10323337770302</v>
      </c>
      <c r="Y29" s="8">
        <f t="shared" si="22"/>
        <v>72.20437619740424</v>
      </c>
      <c r="Z29" s="8">
        <f t="shared" si="23"/>
        <v>595.6122113023653</v>
      </c>
      <c r="AA29" s="8">
        <f t="shared" si="24"/>
        <v>565.5255362210282</v>
      </c>
    </row>
    <row r="30" spans="1:27" ht="15">
      <c r="A30" t="s">
        <v>3</v>
      </c>
      <c r="B30" s="2">
        <v>932085</v>
      </c>
      <c r="C30" s="2">
        <v>924283</v>
      </c>
      <c r="D30" s="8">
        <f t="shared" si="25"/>
        <v>167.67961934802082</v>
      </c>
      <c r="E30" s="8">
        <f t="shared" si="26"/>
        <v>158.48626881593626</v>
      </c>
      <c r="F30" s="8">
        <f t="shared" si="3"/>
        <v>114.39360895197326</v>
      </c>
      <c r="G30" s="8">
        <f t="shared" si="4"/>
        <v>107.13823039047564</v>
      </c>
      <c r="H30" s="8">
        <f t="shared" si="5"/>
        <v>7.933577946217351</v>
      </c>
      <c r="I30" s="8">
        <f t="shared" si="6"/>
        <v>6.725406612476915</v>
      </c>
      <c r="J30" s="8">
        <f t="shared" si="7"/>
        <v>0.214480439015755</v>
      </c>
      <c r="K30" s="8">
        <f t="shared" si="8"/>
        <v>0.1749745478387031</v>
      </c>
      <c r="L30" s="8">
        <f t="shared" si="9"/>
        <v>46.11382009151526</v>
      </c>
      <c r="M30" s="8">
        <f t="shared" si="10"/>
        <v>43.15994127339787</v>
      </c>
      <c r="N30" s="8">
        <f t="shared" si="11"/>
        <v>2.413942934389031</v>
      </c>
      <c r="O30" s="8">
        <f t="shared" si="12"/>
        <v>2.586870038721907</v>
      </c>
      <c r="P30" s="8">
        <f t="shared" si="13"/>
        <v>8.043257857384251</v>
      </c>
      <c r="Q30" s="8">
        <f t="shared" si="14"/>
        <v>7.589666801185351</v>
      </c>
      <c r="R30" s="8">
        <f t="shared" si="15"/>
        <v>11.442904885284067</v>
      </c>
      <c r="S30" s="8">
        <f t="shared" si="16"/>
        <v>9.534159992123625</v>
      </c>
      <c r="T30" s="8">
        <f t="shared" si="17"/>
        <v>5.116743644624686</v>
      </c>
      <c r="U30" s="8">
        <f t="shared" si="18"/>
        <v>5.235750305912799</v>
      </c>
      <c r="V30" s="8">
        <f t="shared" si="19"/>
        <v>187.1281696411808</v>
      </c>
      <c r="W30" s="8">
        <f t="shared" si="20"/>
        <v>214.47597759560654</v>
      </c>
      <c r="X30" s="8">
        <f t="shared" si="21"/>
        <v>32.507764849772286</v>
      </c>
      <c r="Y30" s="8">
        <f t="shared" si="22"/>
        <v>30.077368078824342</v>
      </c>
      <c r="Z30" s="8">
        <f t="shared" si="23"/>
        <v>582.9878905893776</v>
      </c>
      <c r="AA30" s="8">
        <f t="shared" si="24"/>
        <v>585.1846144524999</v>
      </c>
    </row>
    <row r="31" spans="1:27" ht="15">
      <c r="A31" t="s">
        <v>4</v>
      </c>
      <c r="B31" s="2">
        <v>903095</v>
      </c>
      <c r="C31" s="2">
        <v>909996</v>
      </c>
      <c r="D31" s="8">
        <f t="shared" si="25"/>
        <v>83.53454952136818</v>
      </c>
      <c r="E31" s="8">
        <f t="shared" si="26"/>
        <v>76.7326735502134</v>
      </c>
      <c r="F31" s="8">
        <f t="shared" si="3"/>
        <v>102.45167119738234</v>
      </c>
      <c r="G31" s="8">
        <f t="shared" si="4"/>
        <v>92.7661923788676</v>
      </c>
      <c r="H31" s="8">
        <f t="shared" si="5"/>
        <v>9.536016698132533</v>
      </c>
      <c r="I31" s="8">
        <f t="shared" si="6"/>
        <v>8.573336586094884</v>
      </c>
      <c r="J31" s="8">
        <f t="shared" si="7"/>
        <v>0.14198727708602085</v>
      </c>
      <c r="K31" s="8">
        <f t="shared" si="8"/>
        <v>0.11365654354524635</v>
      </c>
      <c r="L31" s="8">
        <f t="shared" si="9"/>
        <v>51.73099175612754</v>
      </c>
      <c r="M31" s="8">
        <f t="shared" si="10"/>
        <v>48.21120092835573</v>
      </c>
      <c r="N31" s="8">
        <f t="shared" si="11"/>
        <v>3.5278680537484983</v>
      </c>
      <c r="O31" s="8">
        <f t="shared" si="12"/>
        <v>4.120897234713119</v>
      </c>
      <c r="P31" s="8">
        <f t="shared" si="13"/>
        <v>10.219301402399527</v>
      </c>
      <c r="Q31" s="8">
        <f t="shared" si="14"/>
        <v>9.419821625589563</v>
      </c>
      <c r="R31" s="8">
        <f t="shared" si="15"/>
        <v>64.46893516186005</v>
      </c>
      <c r="S31" s="8">
        <f t="shared" si="16"/>
        <v>57.50231429588702</v>
      </c>
      <c r="T31" s="8">
        <f t="shared" si="17"/>
        <v>27.378094220430853</v>
      </c>
      <c r="U31" s="8">
        <f t="shared" si="18"/>
        <v>35.87137745660421</v>
      </c>
      <c r="V31" s="8">
        <f t="shared" si="19"/>
        <v>365.41006206434537</v>
      </c>
      <c r="W31" s="8">
        <f t="shared" si="20"/>
        <v>344.5070088220168</v>
      </c>
      <c r="X31" s="8">
        <f t="shared" si="21"/>
        <v>39.75218553972727</v>
      </c>
      <c r="Y31" s="8">
        <f t="shared" si="22"/>
        <v>35.71444270084704</v>
      </c>
      <c r="Z31" s="8">
        <f t="shared" si="23"/>
        <v>758.1516628926082</v>
      </c>
      <c r="AA31" s="8">
        <f t="shared" si="24"/>
        <v>713.5329221227346</v>
      </c>
    </row>
    <row r="32" spans="1:27" ht="15">
      <c r="A32" t="s">
        <v>5</v>
      </c>
      <c r="B32" s="2">
        <v>1721048</v>
      </c>
      <c r="C32" s="2">
        <v>1738937</v>
      </c>
      <c r="D32" s="8">
        <f t="shared" si="25"/>
        <v>91.32486659291315</v>
      </c>
      <c r="E32" s="8">
        <f t="shared" si="26"/>
        <v>84.39291130155952</v>
      </c>
      <c r="F32" s="8">
        <f t="shared" si="3"/>
        <v>117.53284742784629</v>
      </c>
      <c r="G32" s="8">
        <f t="shared" si="4"/>
        <v>104.73766157140828</v>
      </c>
      <c r="H32" s="8">
        <f t="shared" si="5"/>
        <v>10.002535664316161</v>
      </c>
      <c r="I32" s="8">
        <f t="shared" si="6"/>
        <v>8.342841632560582</v>
      </c>
      <c r="J32" s="8">
        <f t="shared" si="7"/>
        <v>0.3558744439434577</v>
      </c>
      <c r="K32" s="8">
        <f t="shared" si="8"/>
        <v>0.26877339432078334</v>
      </c>
      <c r="L32" s="8">
        <f t="shared" si="9"/>
        <v>51.22169747735101</v>
      </c>
      <c r="M32" s="8">
        <f t="shared" si="10"/>
        <v>47.581942301532486</v>
      </c>
      <c r="N32" s="8">
        <f t="shared" si="11"/>
        <v>3.153311238268776</v>
      </c>
      <c r="O32" s="8">
        <f t="shared" si="12"/>
        <v>3.4388824897049175</v>
      </c>
      <c r="P32" s="8">
        <f t="shared" si="13"/>
        <v>12.476700243107688</v>
      </c>
      <c r="Q32" s="8">
        <f t="shared" si="14"/>
        <v>12.090719790308677</v>
      </c>
      <c r="R32" s="8">
        <f t="shared" si="15"/>
        <v>39.93994473134973</v>
      </c>
      <c r="S32" s="8">
        <f t="shared" si="16"/>
        <v>40.38751720160075</v>
      </c>
      <c r="T32" s="8">
        <f t="shared" si="17"/>
        <v>36.76084571726064</v>
      </c>
      <c r="U32" s="8">
        <f t="shared" si="18"/>
        <v>41.08831717307758</v>
      </c>
      <c r="V32" s="8">
        <f t="shared" si="19"/>
        <v>84.8320325755005</v>
      </c>
      <c r="W32" s="8">
        <f t="shared" si="20"/>
        <v>79.76137145854048</v>
      </c>
      <c r="X32" s="8">
        <f t="shared" si="21"/>
        <v>106.33056137888077</v>
      </c>
      <c r="Y32" s="8">
        <f t="shared" si="22"/>
        <v>91.66519546136519</v>
      </c>
      <c r="Z32" s="8">
        <f t="shared" si="23"/>
        <v>553.9312174907382</v>
      </c>
      <c r="AA32" s="8">
        <f t="shared" si="24"/>
        <v>513.7561337759793</v>
      </c>
    </row>
    <row r="33" spans="1:27" ht="15">
      <c r="A33" t="s">
        <v>6</v>
      </c>
      <c r="B33" s="2">
        <v>497467</v>
      </c>
      <c r="C33" s="2">
        <v>494590</v>
      </c>
      <c r="D33" s="8">
        <f t="shared" si="25"/>
        <v>131.08837169098655</v>
      </c>
      <c r="E33" s="8">
        <f t="shared" si="26"/>
        <v>123.97792717200105</v>
      </c>
      <c r="F33" s="8">
        <f t="shared" si="3"/>
        <v>104.55970546790039</v>
      </c>
      <c r="G33" s="8">
        <f t="shared" si="4"/>
        <v>99.11654703896157</v>
      </c>
      <c r="H33" s="8">
        <f t="shared" si="5"/>
        <v>8.437992871888989</v>
      </c>
      <c r="I33" s="8">
        <f t="shared" si="6"/>
        <v>6.539956327463151</v>
      </c>
      <c r="J33" s="8">
        <f t="shared" si="7"/>
        <v>0.2340396448407633</v>
      </c>
      <c r="K33" s="8">
        <f t="shared" si="8"/>
        <v>0.2781596878222366</v>
      </c>
      <c r="L33" s="8">
        <f t="shared" si="9"/>
        <v>32.359935432903086</v>
      </c>
      <c r="M33" s="8">
        <f t="shared" si="10"/>
        <v>31.274388887765625</v>
      </c>
      <c r="N33" s="8">
        <f t="shared" si="11"/>
        <v>2.0624483634090303</v>
      </c>
      <c r="O33" s="8">
        <f t="shared" si="12"/>
        <v>2.3817707596190782</v>
      </c>
      <c r="P33" s="8">
        <f t="shared" si="13"/>
        <v>6.426556937445097</v>
      </c>
      <c r="Q33" s="8">
        <f t="shared" si="14"/>
        <v>5.946339392223862</v>
      </c>
      <c r="R33" s="8">
        <f t="shared" si="15"/>
        <v>18.98843943417352</v>
      </c>
      <c r="S33" s="8">
        <f t="shared" si="16"/>
        <v>14.101757010857478</v>
      </c>
      <c r="T33" s="8">
        <f t="shared" si="17"/>
        <v>18.266940319659394</v>
      </c>
      <c r="U33" s="8">
        <f t="shared" si="18"/>
        <v>20.232465274267575</v>
      </c>
      <c r="V33" s="8">
        <f t="shared" si="19"/>
        <v>260.9748445625539</v>
      </c>
      <c r="W33" s="8">
        <f t="shared" si="20"/>
        <v>256.64868274732606</v>
      </c>
      <c r="X33" s="8">
        <f t="shared" si="21"/>
        <v>35.58024954419087</v>
      </c>
      <c r="Y33" s="8">
        <f t="shared" si="22"/>
        <v>28.91283689520613</v>
      </c>
      <c r="Z33" s="8">
        <f t="shared" si="23"/>
        <v>618.9795242699515</v>
      </c>
      <c r="AA33" s="8">
        <f t="shared" si="24"/>
        <v>589.4108311935138</v>
      </c>
    </row>
    <row r="34" spans="1:27" ht="15">
      <c r="A34" t="s">
        <v>7</v>
      </c>
      <c r="B34" s="2">
        <v>2158318</v>
      </c>
      <c r="C34" s="2">
        <v>2140575</v>
      </c>
      <c r="D34" s="8">
        <f t="shared" si="25"/>
        <v>185.71208181556193</v>
      </c>
      <c r="E34" s="8">
        <f t="shared" si="26"/>
        <v>175.7883489249384</v>
      </c>
      <c r="F34" s="8">
        <f t="shared" si="3"/>
        <v>117.73023159701212</v>
      </c>
      <c r="G34" s="8">
        <f t="shared" si="4"/>
        <v>110.35845135068848</v>
      </c>
      <c r="H34" s="8">
        <f t="shared" si="5"/>
        <v>10.37094672796131</v>
      </c>
      <c r="I34" s="8">
        <f t="shared" si="6"/>
        <v>8.796698083458883</v>
      </c>
      <c r="J34" s="8">
        <f t="shared" si="7"/>
        <v>0.24351277244595096</v>
      </c>
      <c r="K34" s="8">
        <f t="shared" si="8"/>
        <v>0.20635530172967545</v>
      </c>
      <c r="L34" s="8">
        <f t="shared" si="9"/>
        <v>23.673527255946528</v>
      </c>
      <c r="M34" s="8">
        <f t="shared" si="10"/>
        <v>22.927484437592703</v>
      </c>
      <c r="N34" s="8">
        <f t="shared" si="11"/>
        <v>1.8898975961836948</v>
      </c>
      <c r="O34" s="8">
        <f t="shared" si="12"/>
        <v>1.94760753535849</v>
      </c>
      <c r="P34" s="8">
        <f t="shared" si="13"/>
        <v>6.205758372955237</v>
      </c>
      <c r="Q34" s="8">
        <f t="shared" si="14"/>
        <v>5.602700209055978</v>
      </c>
      <c r="R34" s="8">
        <f t="shared" si="15"/>
        <v>11.264527284672601</v>
      </c>
      <c r="S34" s="8">
        <f t="shared" si="16"/>
        <v>9.908256893591675</v>
      </c>
      <c r="T34" s="8">
        <f t="shared" si="17"/>
        <v>3.000938693927401</v>
      </c>
      <c r="U34" s="8">
        <f t="shared" si="18"/>
        <v>2.5441411770201934</v>
      </c>
      <c r="V34" s="8">
        <f t="shared" si="19"/>
        <v>290.96731806897776</v>
      </c>
      <c r="W34" s="8">
        <f t="shared" si="20"/>
        <v>278.71015965336414</v>
      </c>
      <c r="X34" s="8">
        <f t="shared" si="21"/>
        <v>32.108336213662675</v>
      </c>
      <c r="Y34" s="8">
        <f t="shared" si="22"/>
        <v>29.61821006038097</v>
      </c>
      <c r="Z34" s="8">
        <f t="shared" si="23"/>
        <v>683.1670763993072</v>
      </c>
      <c r="AA34" s="8">
        <f t="shared" si="24"/>
        <v>646.4084136271796</v>
      </c>
    </row>
    <row r="35" spans="1:27" ht="15">
      <c r="A35" t="s">
        <v>8</v>
      </c>
      <c r="B35" s="2">
        <v>1707277</v>
      </c>
      <c r="C35" s="2">
        <v>1695703</v>
      </c>
      <c r="D35" s="8">
        <f t="shared" si="25"/>
        <v>141.94765465709432</v>
      </c>
      <c r="E35" s="8">
        <f t="shared" si="26"/>
        <v>132.27570983833843</v>
      </c>
      <c r="F35" s="8">
        <f t="shared" si="3"/>
        <v>89.44534015276959</v>
      </c>
      <c r="G35" s="8">
        <f t="shared" si="4"/>
        <v>82.64793716824232</v>
      </c>
      <c r="H35" s="8">
        <f t="shared" si="5"/>
        <v>8.924086718206828</v>
      </c>
      <c r="I35" s="8">
        <f t="shared" si="6"/>
        <v>7.4233589254722085</v>
      </c>
      <c r="J35" s="8">
        <f t="shared" si="7"/>
        <v>0.1965504133189869</v>
      </c>
      <c r="K35" s="8">
        <f t="shared" si="8"/>
        <v>0.16685469094528935</v>
      </c>
      <c r="L35" s="8">
        <f t="shared" si="9"/>
        <v>32.257214265757696</v>
      </c>
      <c r="M35" s="8">
        <f t="shared" si="10"/>
        <v>30.95648235569554</v>
      </c>
      <c r="N35" s="8">
        <f t="shared" si="11"/>
        <v>2.2796535067244506</v>
      </c>
      <c r="O35" s="8">
        <f t="shared" si="12"/>
        <v>2.3176228384333815</v>
      </c>
      <c r="P35" s="8">
        <f t="shared" si="13"/>
        <v>6.635127164484732</v>
      </c>
      <c r="Q35" s="8">
        <f t="shared" si="14"/>
        <v>5.924386522875763</v>
      </c>
      <c r="R35" s="8">
        <f t="shared" si="15"/>
        <v>0</v>
      </c>
      <c r="S35" s="8">
        <f t="shared" si="16"/>
        <v>0</v>
      </c>
      <c r="T35" s="8">
        <f t="shared" si="17"/>
        <v>0</v>
      </c>
      <c r="U35" s="8">
        <f t="shared" si="18"/>
        <v>0</v>
      </c>
      <c r="V35" s="8">
        <f t="shared" si="19"/>
        <v>239.09868755919513</v>
      </c>
      <c r="W35" s="8">
        <f t="shared" si="20"/>
        <v>277.69979825476514</v>
      </c>
      <c r="X35" s="8">
        <f t="shared" si="21"/>
        <v>11.890279081836164</v>
      </c>
      <c r="Y35" s="8">
        <f t="shared" si="22"/>
        <v>10.379176070337788</v>
      </c>
      <c r="Z35" s="8">
        <f t="shared" si="23"/>
        <v>532.6745935193879</v>
      </c>
      <c r="AA35" s="8">
        <f t="shared" si="24"/>
        <v>549.7913266651059</v>
      </c>
    </row>
    <row r="36" spans="1:27" ht="15">
      <c r="A36" t="s">
        <v>9</v>
      </c>
      <c r="B36" s="2">
        <v>6108783</v>
      </c>
      <c r="C36" s="2">
        <v>6055729</v>
      </c>
      <c r="D36" s="8">
        <f t="shared" si="25"/>
        <v>120.51269426332544</v>
      </c>
      <c r="E36" s="8">
        <f t="shared" si="26"/>
        <v>109.80092504139469</v>
      </c>
      <c r="F36" s="8">
        <f t="shared" si="3"/>
        <v>86.35632580171861</v>
      </c>
      <c r="G36" s="8">
        <f t="shared" si="4"/>
        <v>80.03495483367898</v>
      </c>
      <c r="H36" s="8">
        <f t="shared" si="5"/>
        <v>12.345217860906175</v>
      </c>
      <c r="I36" s="8">
        <f t="shared" si="6"/>
        <v>10.348075846855101</v>
      </c>
      <c r="J36" s="8">
        <f t="shared" si="7"/>
        <v>0.10628516350965488</v>
      </c>
      <c r="K36" s="8">
        <f t="shared" si="8"/>
        <v>0.09615192489624289</v>
      </c>
      <c r="L36" s="8">
        <f t="shared" si="9"/>
        <v>36.64297782389717</v>
      </c>
      <c r="M36" s="8">
        <f t="shared" si="10"/>
        <v>34.57849583427528</v>
      </c>
      <c r="N36" s="8">
        <f t="shared" si="11"/>
        <v>1.4876940300547588</v>
      </c>
      <c r="O36" s="8">
        <f t="shared" si="12"/>
        <v>1.8392500721217875</v>
      </c>
      <c r="P36" s="8">
        <f t="shared" si="13"/>
        <v>6.250835886624226</v>
      </c>
      <c r="Q36" s="8">
        <f t="shared" si="14"/>
        <v>5.686185758973032</v>
      </c>
      <c r="R36" s="8">
        <f t="shared" si="15"/>
        <v>34.950428260424374</v>
      </c>
      <c r="S36" s="8">
        <f t="shared" si="16"/>
        <v>32.24861994319759</v>
      </c>
      <c r="T36" s="8">
        <f t="shared" si="17"/>
        <v>30.14933334511964</v>
      </c>
      <c r="U36" s="8">
        <f t="shared" si="18"/>
        <v>34.33918773445773</v>
      </c>
      <c r="V36" s="8">
        <f t="shared" si="19"/>
        <v>164.18982307932694</v>
      </c>
      <c r="W36" s="8">
        <f t="shared" si="20"/>
        <v>157.34686938599796</v>
      </c>
      <c r="X36" s="8">
        <f t="shared" si="21"/>
        <v>45.19721849671203</v>
      </c>
      <c r="Y36" s="8">
        <f t="shared" si="22"/>
        <v>49.3747325879345</v>
      </c>
      <c r="Z36" s="8">
        <f t="shared" si="23"/>
        <v>538.1888340116191</v>
      </c>
      <c r="AA36" s="8">
        <f t="shared" si="24"/>
        <v>515.6934489637829</v>
      </c>
    </row>
    <row r="37" spans="1:27" ht="15">
      <c r="A37" t="s">
        <v>10</v>
      </c>
      <c r="B37" s="2">
        <v>4099209</v>
      </c>
      <c r="C37" s="2">
        <v>4073054</v>
      </c>
      <c r="D37" s="8">
        <f t="shared" si="25"/>
        <v>161.62338953685943</v>
      </c>
      <c r="E37" s="8">
        <f t="shared" si="26"/>
        <v>151.37005721014256</v>
      </c>
      <c r="F37" s="8">
        <f t="shared" si="3"/>
        <v>104.42849144798423</v>
      </c>
      <c r="G37" s="8">
        <f t="shared" si="4"/>
        <v>92.93585869472882</v>
      </c>
      <c r="H37" s="8">
        <f t="shared" si="5"/>
        <v>8.025178516147871</v>
      </c>
      <c r="I37" s="8">
        <f t="shared" si="6"/>
        <v>6.151814584338926</v>
      </c>
      <c r="J37" s="8">
        <f t="shared" si="7"/>
        <v>0.1889284005767942</v>
      </c>
      <c r="K37" s="8">
        <f t="shared" si="8"/>
        <v>0.15099652496627838</v>
      </c>
      <c r="L37" s="8">
        <f t="shared" si="9"/>
        <v>47.058835009388396</v>
      </c>
      <c r="M37" s="8">
        <f t="shared" si="10"/>
        <v>44.780403107839966</v>
      </c>
      <c r="N37" s="8">
        <f t="shared" si="11"/>
        <v>2.5178028248864597</v>
      </c>
      <c r="O37" s="8">
        <f t="shared" si="12"/>
        <v>2.801583283698178</v>
      </c>
      <c r="P37" s="8">
        <f t="shared" si="13"/>
        <v>8.821945892488039</v>
      </c>
      <c r="Q37" s="8">
        <f t="shared" si="14"/>
        <v>8.434211773278724</v>
      </c>
      <c r="R37" s="8">
        <f t="shared" si="15"/>
        <v>30.28431192456886</v>
      </c>
      <c r="S37" s="8">
        <f t="shared" si="16"/>
        <v>29.746953023456108</v>
      </c>
      <c r="T37" s="8">
        <f t="shared" si="17"/>
        <v>12.04147922196697</v>
      </c>
      <c r="U37" s="8">
        <f t="shared" si="18"/>
        <v>12.528199969850633</v>
      </c>
      <c r="V37" s="8">
        <f t="shared" si="19"/>
        <v>302.4973842514495</v>
      </c>
      <c r="W37" s="8">
        <f t="shared" si="20"/>
        <v>289.21786944145595</v>
      </c>
      <c r="X37" s="8">
        <f t="shared" si="21"/>
        <v>67.11050839320464</v>
      </c>
      <c r="Y37" s="8">
        <f t="shared" si="22"/>
        <v>65.57732846164083</v>
      </c>
      <c r="Z37" s="8">
        <f t="shared" si="23"/>
        <v>744.5982554195211</v>
      </c>
      <c r="AA37" s="8">
        <f t="shared" si="24"/>
        <v>703.695276075397</v>
      </c>
    </row>
    <row r="38" spans="1:27" ht="15">
      <c r="A38" t="s">
        <v>11</v>
      </c>
      <c r="B38" s="2">
        <v>908668</v>
      </c>
      <c r="C38" s="2">
        <v>907713</v>
      </c>
      <c r="D38" s="8">
        <f t="shared" si="25"/>
        <v>95.57519908261324</v>
      </c>
      <c r="E38" s="8">
        <f t="shared" si="26"/>
        <v>88.36424728961687</v>
      </c>
      <c r="F38" s="8">
        <f t="shared" si="3"/>
        <v>99.20295201327657</v>
      </c>
      <c r="G38" s="8">
        <f t="shared" si="4"/>
        <v>91.05533797576987</v>
      </c>
      <c r="H38" s="8">
        <f t="shared" si="5"/>
        <v>8.403476297173444</v>
      </c>
      <c r="I38" s="8">
        <f t="shared" si="6"/>
        <v>6.841578780958298</v>
      </c>
      <c r="J38" s="8">
        <f t="shared" si="7"/>
        <v>0.17971800481584033</v>
      </c>
      <c r="K38" s="8">
        <f t="shared" si="8"/>
        <v>0.14060942170047142</v>
      </c>
      <c r="L38" s="8">
        <f t="shared" si="9"/>
        <v>43.57146944758702</v>
      </c>
      <c r="M38" s="8">
        <f t="shared" si="10"/>
        <v>42.45504911794807</v>
      </c>
      <c r="N38" s="8">
        <f t="shared" si="11"/>
        <v>2.6621384267961457</v>
      </c>
      <c r="O38" s="8">
        <f t="shared" si="12"/>
        <v>3.072557074758211</v>
      </c>
      <c r="P38" s="8">
        <f t="shared" si="13"/>
        <v>9.211285089823786</v>
      </c>
      <c r="Q38" s="8">
        <f t="shared" si="14"/>
        <v>9.41487011863882</v>
      </c>
      <c r="R38" s="8">
        <f t="shared" si="15"/>
        <v>12.750190388568763</v>
      </c>
      <c r="S38" s="8">
        <f t="shared" si="16"/>
        <v>13.71161369287429</v>
      </c>
      <c r="T38" s="8">
        <f t="shared" si="17"/>
        <v>18.740513586920635</v>
      </c>
      <c r="U38" s="8">
        <f t="shared" si="18"/>
        <v>17.241203992892025</v>
      </c>
      <c r="V38" s="8">
        <f t="shared" si="19"/>
        <v>174.98140134790705</v>
      </c>
      <c r="W38" s="8">
        <f t="shared" si="20"/>
        <v>166.40722342855065</v>
      </c>
      <c r="X38" s="8">
        <f t="shared" si="21"/>
        <v>31.6947443950926</v>
      </c>
      <c r="Y38" s="8">
        <f t="shared" si="22"/>
        <v>30.736587445591283</v>
      </c>
      <c r="Z38" s="8">
        <f t="shared" si="23"/>
        <v>496.9730880805751</v>
      </c>
      <c r="AA38" s="8">
        <f t="shared" si="24"/>
        <v>469.4408783392989</v>
      </c>
    </row>
    <row r="39" spans="1:27" ht="15">
      <c r="A39" t="s">
        <v>12</v>
      </c>
      <c r="B39" s="2">
        <v>2374408</v>
      </c>
      <c r="C39" s="2">
        <v>2362592</v>
      </c>
      <c r="D39" s="8">
        <f t="shared" si="25"/>
        <v>104.62573871044908</v>
      </c>
      <c r="E39" s="8">
        <f t="shared" si="26"/>
        <v>99.00441252658098</v>
      </c>
      <c r="F39" s="8">
        <f t="shared" si="3"/>
        <v>111.15929107381713</v>
      </c>
      <c r="G39" s="8">
        <f t="shared" si="4"/>
        <v>104.66209569828392</v>
      </c>
      <c r="H39" s="8">
        <f t="shared" si="5"/>
        <v>8.462759559435447</v>
      </c>
      <c r="I39" s="8">
        <f t="shared" si="6"/>
        <v>6.906128099985101</v>
      </c>
      <c r="J39" s="8">
        <f t="shared" si="7"/>
        <v>0.23585879090703873</v>
      </c>
      <c r="K39" s="8">
        <f t="shared" si="8"/>
        <v>0.18682066137530307</v>
      </c>
      <c r="L39" s="8">
        <f t="shared" si="9"/>
        <v>23.0503771887561</v>
      </c>
      <c r="M39" s="8">
        <f t="shared" si="10"/>
        <v>22.282306890059733</v>
      </c>
      <c r="N39" s="8">
        <f t="shared" si="11"/>
        <v>1.96259446565207</v>
      </c>
      <c r="O39" s="8">
        <f t="shared" si="12"/>
        <v>2.2052051306361826</v>
      </c>
      <c r="P39" s="8">
        <f t="shared" si="13"/>
        <v>6.682928965872756</v>
      </c>
      <c r="Q39" s="8">
        <f t="shared" si="14"/>
        <v>6.3544615405453</v>
      </c>
      <c r="R39" s="8">
        <f t="shared" si="15"/>
        <v>6.224370874761203</v>
      </c>
      <c r="S39" s="8">
        <f t="shared" si="16"/>
        <v>5.657608253985453</v>
      </c>
      <c r="T39" s="8">
        <f t="shared" si="17"/>
        <v>3.3992157202974385</v>
      </c>
      <c r="U39" s="8">
        <f t="shared" si="18"/>
        <v>3.2266045089461066</v>
      </c>
      <c r="V39" s="8">
        <f t="shared" si="19"/>
        <v>229.0701513808916</v>
      </c>
      <c r="W39" s="8">
        <f t="shared" si="20"/>
        <v>210.22940059053786</v>
      </c>
      <c r="X39" s="8">
        <f t="shared" si="21"/>
        <v>26.027540338475948</v>
      </c>
      <c r="Y39" s="8">
        <f t="shared" si="22"/>
        <v>19.935731603256084</v>
      </c>
      <c r="Z39" s="8">
        <f t="shared" si="23"/>
        <v>520.9008270693158</v>
      </c>
      <c r="AA39" s="8">
        <f t="shared" si="24"/>
        <v>480.650775504192</v>
      </c>
    </row>
    <row r="40" spans="1:27" ht="15">
      <c r="A40" t="s">
        <v>13</v>
      </c>
      <c r="B40" s="2">
        <v>5249483</v>
      </c>
      <c r="C40" s="2">
        <v>5210900</v>
      </c>
      <c r="D40" s="8">
        <f t="shared" si="25"/>
        <v>149.281806989374</v>
      </c>
      <c r="E40" s="8">
        <f t="shared" si="26"/>
        <v>140.74562743480013</v>
      </c>
      <c r="F40" s="8">
        <f t="shared" si="3"/>
        <v>103.72280203593382</v>
      </c>
      <c r="G40" s="8">
        <f t="shared" si="4"/>
        <v>95.28958279759735</v>
      </c>
      <c r="H40" s="8">
        <f t="shared" si="5"/>
        <v>11.247598096803056</v>
      </c>
      <c r="I40" s="8">
        <f t="shared" si="6"/>
        <v>9.115807825903396</v>
      </c>
      <c r="J40" s="8">
        <f t="shared" si="7"/>
        <v>0.37475157077373145</v>
      </c>
      <c r="K40" s="8">
        <f t="shared" si="8"/>
        <v>0.2535335546642615</v>
      </c>
      <c r="L40" s="8">
        <f t="shared" si="9"/>
        <v>25.826733794547007</v>
      </c>
      <c r="M40" s="8">
        <f t="shared" si="10"/>
        <v>25.164942716229444</v>
      </c>
      <c r="N40" s="8">
        <f t="shared" si="11"/>
        <v>1.753506011925365</v>
      </c>
      <c r="O40" s="8">
        <f t="shared" si="12"/>
        <v>1.8871979888311041</v>
      </c>
      <c r="P40" s="8">
        <f t="shared" si="13"/>
        <v>6.503307087574147</v>
      </c>
      <c r="Q40" s="8">
        <f t="shared" si="14"/>
        <v>5.958471665163407</v>
      </c>
      <c r="R40" s="8">
        <f t="shared" si="15"/>
        <v>48.15776772684091</v>
      </c>
      <c r="S40" s="8">
        <f t="shared" si="16"/>
        <v>44.0977802299027</v>
      </c>
      <c r="T40" s="8">
        <f t="shared" si="17"/>
        <v>9.041789448599033</v>
      </c>
      <c r="U40" s="8">
        <f t="shared" si="18"/>
        <v>9.337934905678482</v>
      </c>
      <c r="V40" s="8">
        <f t="shared" si="19"/>
        <v>396.89514719830504</v>
      </c>
      <c r="W40" s="8">
        <f t="shared" si="20"/>
        <v>411.4021040511236</v>
      </c>
      <c r="X40" s="8">
        <f t="shared" si="21"/>
        <v>70.36883441664637</v>
      </c>
      <c r="Y40" s="8">
        <f t="shared" si="22"/>
        <v>65.91951486307548</v>
      </c>
      <c r="Z40" s="8">
        <f t="shared" si="23"/>
        <v>823.1740443773225</v>
      </c>
      <c r="AA40" s="8">
        <f t="shared" si="24"/>
        <v>809.1724980329693</v>
      </c>
    </row>
    <row r="41" spans="1:27" ht="15">
      <c r="A41" t="s">
        <v>14</v>
      </c>
      <c r="B41" s="2">
        <v>1156562</v>
      </c>
      <c r="C41" s="2">
        <v>1156243</v>
      </c>
      <c r="D41" s="8">
        <f t="shared" si="25"/>
        <v>156.69343277749053</v>
      </c>
      <c r="E41" s="8">
        <f t="shared" si="26"/>
        <v>142.56898593115807</v>
      </c>
      <c r="F41" s="8">
        <f t="shared" si="3"/>
        <v>87.72099982534442</v>
      </c>
      <c r="G41" s="8">
        <f t="shared" si="4"/>
        <v>81.64506595931825</v>
      </c>
      <c r="H41" s="8">
        <f t="shared" si="5"/>
        <v>8.658089233434957</v>
      </c>
      <c r="I41" s="8">
        <f t="shared" si="6"/>
        <v>7.066002561745239</v>
      </c>
      <c r="J41" s="8">
        <f t="shared" si="7"/>
        <v>0.1527319763229295</v>
      </c>
      <c r="K41" s="8">
        <f t="shared" si="8"/>
        <v>0.1263410892001076</v>
      </c>
      <c r="L41" s="8">
        <f t="shared" si="9"/>
        <v>53.278596391719596</v>
      </c>
      <c r="M41" s="8">
        <f t="shared" si="10"/>
        <v>49.82170702871282</v>
      </c>
      <c r="N41" s="8">
        <f t="shared" si="11"/>
        <v>2.5134839290932955</v>
      </c>
      <c r="O41" s="8">
        <f t="shared" si="12"/>
        <v>2.9422880830413676</v>
      </c>
      <c r="P41" s="8">
        <f t="shared" si="13"/>
        <v>10.990331689956959</v>
      </c>
      <c r="Q41" s="8">
        <f t="shared" si="14"/>
        <v>10.170872385822012</v>
      </c>
      <c r="R41" s="8">
        <f t="shared" si="15"/>
        <v>22.82551562302756</v>
      </c>
      <c r="S41" s="8">
        <f t="shared" si="16"/>
        <v>18.91972535185078</v>
      </c>
      <c r="T41" s="8">
        <f t="shared" si="17"/>
        <v>5.702712003334019</v>
      </c>
      <c r="U41" s="8">
        <f t="shared" si="18"/>
        <v>4.220332577148575</v>
      </c>
      <c r="V41" s="8">
        <f t="shared" si="19"/>
        <v>178.97873179302104</v>
      </c>
      <c r="W41" s="8">
        <f t="shared" si="20"/>
        <v>170.07670532924308</v>
      </c>
      <c r="X41" s="8">
        <f t="shared" si="21"/>
        <v>27.754672901236596</v>
      </c>
      <c r="Y41" s="8">
        <f t="shared" si="22"/>
        <v>26.897460135974878</v>
      </c>
      <c r="Z41" s="8">
        <f t="shared" si="23"/>
        <v>555.2692981439819</v>
      </c>
      <c r="AA41" s="8">
        <f t="shared" si="24"/>
        <v>514.4554864332151</v>
      </c>
    </row>
    <row r="42" spans="1:27" ht="15">
      <c r="A42" t="s">
        <v>15</v>
      </c>
      <c r="B42" s="2">
        <v>521600</v>
      </c>
      <c r="C42" s="2">
        <v>519102</v>
      </c>
      <c r="D42" s="8">
        <f t="shared" si="25"/>
        <v>115.28233320552147</v>
      </c>
      <c r="E42" s="8">
        <f t="shared" si="26"/>
        <v>108.21429507110356</v>
      </c>
      <c r="F42" s="8">
        <f t="shared" si="3"/>
        <v>83.73586273006136</v>
      </c>
      <c r="G42" s="8">
        <f t="shared" si="4"/>
        <v>80.18188140288422</v>
      </c>
      <c r="H42" s="8">
        <f t="shared" si="5"/>
        <v>7.958721242331288</v>
      </c>
      <c r="I42" s="8">
        <f t="shared" si="6"/>
        <v>6.740875588997923</v>
      </c>
      <c r="J42" s="8">
        <f t="shared" si="7"/>
        <v>0.15968366564417177</v>
      </c>
      <c r="K42" s="8">
        <f t="shared" si="8"/>
        <v>0.1332955758213222</v>
      </c>
      <c r="L42" s="8">
        <f t="shared" si="9"/>
        <v>27.916027607361965</v>
      </c>
      <c r="M42" s="8">
        <f t="shared" si="10"/>
        <v>27.218157510470004</v>
      </c>
      <c r="N42" s="8">
        <f t="shared" si="11"/>
        <v>1.5107361963190185</v>
      </c>
      <c r="O42" s="8">
        <f t="shared" si="12"/>
        <v>1.704867251522822</v>
      </c>
      <c r="P42" s="8">
        <f t="shared" si="13"/>
        <v>5.665260736196319</v>
      </c>
      <c r="Q42" s="8">
        <f t="shared" si="14"/>
        <v>5.193584305203987</v>
      </c>
      <c r="R42" s="8">
        <f t="shared" si="15"/>
        <v>0</v>
      </c>
      <c r="S42" s="8">
        <f t="shared" si="16"/>
        <v>0</v>
      </c>
      <c r="T42" s="8">
        <f t="shared" si="17"/>
        <v>0</v>
      </c>
      <c r="U42" s="8">
        <f t="shared" si="18"/>
        <v>0</v>
      </c>
      <c r="V42" s="8">
        <f t="shared" si="19"/>
        <v>189.01843174846627</v>
      </c>
      <c r="W42" s="8">
        <f t="shared" si="20"/>
        <v>203.40772526401364</v>
      </c>
      <c r="X42" s="8">
        <f t="shared" si="21"/>
        <v>31.058282208588956</v>
      </c>
      <c r="Y42" s="8">
        <f t="shared" si="22"/>
        <v>28.31813400834518</v>
      </c>
      <c r="Z42" s="8">
        <f t="shared" si="23"/>
        <v>462.3053393404908</v>
      </c>
      <c r="AA42" s="8">
        <f t="shared" si="24"/>
        <v>461.1128159783626</v>
      </c>
    </row>
    <row r="43" spans="1:27" ht="15">
      <c r="A43" t="s">
        <v>16</v>
      </c>
      <c r="B43" s="2">
        <v>1826259</v>
      </c>
      <c r="C43" s="2">
        <v>1813729</v>
      </c>
      <c r="D43" s="8">
        <f t="shared" si="25"/>
        <v>157.2181213069997</v>
      </c>
      <c r="E43" s="8">
        <f t="shared" si="26"/>
        <v>144.75889010982345</v>
      </c>
      <c r="F43" s="8">
        <f t="shared" si="3"/>
        <v>110.20965865192177</v>
      </c>
      <c r="G43" s="8">
        <f t="shared" si="4"/>
        <v>102.53643956732235</v>
      </c>
      <c r="H43" s="8">
        <f t="shared" si="5"/>
        <v>8.220645045417983</v>
      </c>
      <c r="I43" s="8">
        <f t="shared" si="6"/>
        <v>7.068155165407842</v>
      </c>
      <c r="J43" s="8">
        <f t="shared" si="7"/>
        <v>0.16011858120890848</v>
      </c>
      <c r="K43" s="8">
        <f t="shared" si="8"/>
        <v>0.13673872998667386</v>
      </c>
      <c r="L43" s="8">
        <f t="shared" si="9"/>
        <v>26.27392938241509</v>
      </c>
      <c r="M43" s="8">
        <f t="shared" si="10"/>
        <v>25.078719036857215</v>
      </c>
      <c r="N43" s="8">
        <f t="shared" si="11"/>
        <v>1.5753515793762003</v>
      </c>
      <c r="O43" s="8">
        <f t="shared" si="12"/>
        <v>1.6799643166095928</v>
      </c>
      <c r="P43" s="8">
        <f t="shared" si="13"/>
        <v>4.572188282165892</v>
      </c>
      <c r="Q43" s="8">
        <f t="shared" si="14"/>
        <v>3.965311245505806</v>
      </c>
      <c r="R43" s="8">
        <f t="shared" si="15"/>
        <v>11.323421267191565</v>
      </c>
      <c r="S43" s="8">
        <f t="shared" si="16"/>
        <v>10.90710188787851</v>
      </c>
      <c r="T43" s="8">
        <f t="shared" si="17"/>
        <v>18.445121967913643</v>
      </c>
      <c r="U43" s="8">
        <f t="shared" si="18"/>
        <v>16.144363353069835</v>
      </c>
      <c r="V43" s="8">
        <f t="shared" si="19"/>
        <v>123.20267826195517</v>
      </c>
      <c r="W43" s="8">
        <f t="shared" si="20"/>
        <v>117.85112329350196</v>
      </c>
      <c r="X43" s="8">
        <f t="shared" si="21"/>
        <v>37.946424904682196</v>
      </c>
      <c r="Y43" s="8">
        <f t="shared" si="22"/>
        <v>32.47453175198721</v>
      </c>
      <c r="Z43" s="8">
        <f t="shared" si="23"/>
        <v>499.14765923124816</v>
      </c>
      <c r="AA43" s="8">
        <f t="shared" si="24"/>
        <v>462.6013384579504</v>
      </c>
    </row>
    <row r="44" spans="1:27" ht="15">
      <c r="A44" t="s">
        <v>17</v>
      </c>
      <c r="B44" s="2">
        <v>264029</v>
      </c>
      <c r="C44" s="2">
        <v>260893</v>
      </c>
      <c r="D44" s="8">
        <f t="shared" si="25"/>
        <v>160.12006635634722</v>
      </c>
      <c r="E44" s="8">
        <f t="shared" si="26"/>
        <v>151.99774236947715</v>
      </c>
      <c r="F44" s="8">
        <f t="shared" si="3"/>
        <v>103.60161951906798</v>
      </c>
      <c r="G44" s="8">
        <f t="shared" si="4"/>
        <v>97.04048019686232</v>
      </c>
      <c r="H44" s="8">
        <f t="shared" si="5"/>
        <v>8.277666468456117</v>
      </c>
      <c r="I44" s="8">
        <f t="shared" si="6"/>
        <v>7.057939461771684</v>
      </c>
      <c r="J44" s="8">
        <f t="shared" si="7"/>
        <v>0.19381583083676415</v>
      </c>
      <c r="K44" s="8">
        <f t="shared" si="8"/>
        <v>0.1752212592902071</v>
      </c>
      <c r="L44" s="8">
        <f t="shared" si="9"/>
        <v>32.420681061550056</v>
      </c>
      <c r="M44" s="8">
        <f t="shared" si="10"/>
        <v>31.94413035229002</v>
      </c>
      <c r="N44" s="8">
        <f t="shared" si="11"/>
        <v>2.2762651072420077</v>
      </c>
      <c r="O44" s="8">
        <f t="shared" si="12"/>
        <v>2.4569459510220666</v>
      </c>
      <c r="P44" s="8">
        <f t="shared" si="13"/>
        <v>7.268140999662916</v>
      </c>
      <c r="Q44" s="8">
        <f t="shared" si="14"/>
        <v>6.546745217387971</v>
      </c>
      <c r="R44" s="8">
        <f t="shared" si="15"/>
        <v>27.87743013078109</v>
      </c>
      <c r="S44" s="8">
        <f t="shared" si="16"/>
        <v>20.236725400834825</v>
      </c>
      <c r="T44" s="8">
        <f t="shared" si="17"/>
        <v>6.24399213722735</v>
      </c>
      <c r="U44" s="8">
        <f t="shared" si="18"/>
        <v>5.087583798722082</v>
      </c>
      <c r="V44" s="8">
        <f t="shared" si="19"/>
        <v>155.28597237424677</v>
      </c>
      <c r="W44" s="8">
        <f t="shared" si="20"/>
        <v>149.29492167286972</v>
      </c>
      <c r="X44" s="8">
        <f t="shared" si="21"/>
        <v>46.96453798635756</v>
      </c>
      <c r="Y44" s="8">
        <f t="shared" si="22"/>
        <v>43.31277573564641</v>
      </c>
      <c r="Z44" s="8">
        <f t="shared" si="23"/>
        <v>550.5301879717758</v>
      </c>
      <c r="AA44" s="8">
        <f t="shared" si="24"/>
        <v>515.1512114161744</v>
      </c>
    </row>
    <row r="45" spans="1:27" ht="15">
      <c r="A45" t="s">
        <v>18</v>
      </c>
      <c r="B45" s="2">
        <v>63660</v>
      </c>
      <c r="C45" s="2">
        <v>63635</v>
      </c>
      <c r="D45" s="8">
        <f t="shared" si="25"/>
        <v>35.85259189443921</v>
      </c>
      <c r="E45" s="8">
        <f t="shared" si="26"/>
        <v>36.46444566669286</v>
      </c>
      <c r="F45" s="8">
        <f t="shared" si="3"/>
        <v>102.15064404649702</v>
      </c>
      <c r="G45" s="8">
        <f t="shared" si="4"/>
        <v>92.6418323249784</v>
      </c>
      <c r="H45" s="8">
        <f t="shared" si="5"/>
        <v>31.382029531888154</v>
      </c>
      <c r="I45" s="8">
        <f t="shared" si="6"/>
        <v>27.19165553547576</v>
      </c>
      <c r="J45" s="8">
        <f t="shared" si="7"/>
        <v>0.229579013509268</v>
      </c>
      <c r="K45" s="8">
        <f t="shared" si="8"/>
        <v>0.17298656399779996</v>
      </c>
      <c r="L45" s="8">
        <f t="shared" si="9"/>
        <v>0</v>
      </c>
      <c r="M45" s="8">
        <f t="shared" si="10"/>
        <v>0</v>
      </c>
      <c r="N45" s="8">
        <f t="shared" si="11"/>
        <v>0</v>
      </c>
      <c r="O45" s="8">
        <f t="shared" si="12"/>
        <v>0</v>
      </c>
      <c r="P45" s="8">
        <f t="shared" si="13"/>
        <v>0</v>
      </c>
      <c r="Q45" s="8">
        <f t="shared" si="14"/>
        <v>0</v>
      </c>
      <c r="R45" s="8">
        <f t="shared" si="15"/>
        <v>39.12334275840402</v>
      </c>
      <c r="S45" s="8">
        <f t="shared" si="16"/>
        <v>35.138995835625046</v>
      </c>
      <c r="T45" s="8">
        <f t="shared" si="17"/>
        <v>12.902529060634622</v>
      </c>
      <c r="U45" s="8">
        <f t="shared" si="18"/>
        <v>5.88905476545926</v>
      </c>
      <c r="V45" s="8">
        <f t="shared" si="19"/>
        <v>15.708451146716934</v>
      </c>
      <c r="W45" s="8">
        <f t="shared" si="20"/>
        <v>14.928891333385716</v>
      </c>
      <c r="X45" s="8">
        <f t="shared" si="21"/>
        <v>168.0804272698712</v>
      </c>
      <c r="Y45" s="8">
        <f t="shared" si="22"/>
        <v>166.5749980356722</v>
      </c>
      <c r="Z45" s="8">
        <f t="shared" si="23"/>
        <v>405.4295947219604</v>
      </c>
      <c r="AA45" s="8">
        <f t="shared" si="24"/>
        <v>379.00286006128704</v>
      </c>
    </row>
    <row r="46" spans="1:27" ht="15">
      <c r="A46" t="s">
        <v>19</v>
      </c>
      <c r="B46" s="2">
        <v>60315</v>
      </c>
      <c r="C46" s="2">
        <v>60648</v>
      </c>
      <c r="D46" s="8">
        <f t="shared" si="25"/>
        <v>35.064826328442344</v>
      </c>
      <c r="E46" s="8">
        <f t="shared" si="26"/>
        <v>32.69921514312096</v>
      </c>
      <c r="F46" s="8">
        <f t="shared" si="3"/>
        <v>101.3118461410926</v>
      </c>
      <c r="G46" s="8">
        <f t="shared" si="4"/>
        <v>88.9675009893154</v>
      </c>
      <c r="H46" s="8">
        <f t="shared" si="5"/>
        <v>19.37511398491254</v>
      </c>
      <c r="I46" s="8">
        <f t="shared" si="6"/>
        <v>18.465852130325814</v>
      </c>
      <c r="J46" s="8">
        <f t="shared" si="7"/>
        <v>0.14412666832462903</v>
      </c>
      <c r="K46" s="8">
        <f t="shared" si="8"/>
        <v>0.11599722991689751</v>
      </c>
      <c r="L46" s="8">
        <f t="shared" si="9"/>
        <v>0</v>
      </c>
      <c r="M46" s="8">
        <f t="shared" si="10"/>
        <v>0</v>
      </c>
      <c r="N46" s="8">
        <f t="shared" si="11"/>
        <v>0</v>
      </c>
      <c r="O46" s="8">
        <f t="shared" si="12"/>
        <v>0</v>
      </c>
      <c r="P46" s="8">
        <f t="shared" si="13"/>
        <v>0</v>
      </c>
      <c r="Q46" s="8">
        <f t="shared" si="14"/>
        <v>0</v>
      </c>
      <c r="R46" s="8">
        <f t="shared" si="15"/>
        <v>94.71849457017326</v>
      </c>
      <c r="S46" s="8">
        <f t="shared" si="16"/>
        <v>61.02423822714682</v>
      </c>
      <c r="T46" s="8">
        <f t="shared" si="17"/>
        <v>9.565033573737876</v>
      </c>
      <c r="U46" s="8">
        <f t="shared" si="18"/>
        <v>12.449462471969397</v>
      </c>
      <c r="V46" s="8">
        <f t="shared" si="19"/>
        <v>16.579623642543314</v>
      </c>
      <c r="W46" s="8">
        <f t="shared" si="20"/>
        <v>15.664160401002507</v>
      </c>
      <c r="X46" s="8">
        <f t="shared" si="21"/>
        <v>31.501284920832298</v>
      </c>
      <c r="Y46" s="8">
        <f t="shared" si="22"/>
        <v>31.328320802005013</v>
      </c>
      <c r="Z46" s="8">
        <f t="shared" si="23"/>
        <v>308.2603498300589</v>
      </c>
      <c r="AA46" s="8">
        <f t="shared" si="24"/>
        <v>260.71474739480277</v>
      </c>
    </row>
    <row r="47" spans="1:27" ht="15">
      <c r="A47" t="s">
        <v>31</v>
      </c>
      <c r="B47" s="2">
        <f>B28+B45+B46</f>
        <v>6857688</v>
      </c>
      <c r="C47" s="2">
        <f>C28+C45+C46</f>
        <v>6865649</v>
      </c>
      <c r="D47" s="8">
        <f t="shared" si="25"/>
        <v>95.31713326707194</v>
      </c>
      <c r="E47" s="8">
        <f t="shared" si="26"/>
        <v>89.84801393138507</v>
      </c>
      <c r="F47" s="8">
        <f t="shared" si="3"/>
        <v>88.26750210858236</v>
      </c>
      <c r="G47" s="8">
        <f t="shared" si="4"/>
        <v>81.17532515862666</v>
      </c>
      <c r="H47" s="8">
        <f t="shared" si="5"/>
        <v>7.856831048598303</v>
      </c>
      <c r="I47" s="8">
        <f t="shared" si="6"/>
        <v>6.714818366042307</v>
      </c>
      <c r="J47" s="8">
        <f t="shared" si="7"/>
        <v>0.14879140025034676</v>
      </c>
      <c r="K47" s="8">
        <f t="shared" si="8"/>
        <v>0.12007080466828408</v>
      </c>
      <c r="L47" s="8">
        <f t="shared" si="9"/>
        <v>61.269191599267856</v>
      </c>
      <c r="M47" s="8">
        <f t="shared" si="10"/>
        <v>59.27757157407843</v>
      </c>
      <c r="N47" s="8">
        <f t="shared" si="11"/>
        <v>2.7878200349738864</v>
      </c>
      <c r="O47" s="8">
        <f t="shared" si="12"/>
        <v>3.3463697313975707</v>
      </c>
      <c r="P47" s="8">
        <f t="shared" si="13"/>
        <v>9.789159261838684</v>
      </c>
      <c r="Q47" s="8">
        <f t="shared" si="14"/>
        <v>9.451692039601792</v>
      </c>
      <c r="R47" s="8">
        <f t="shared" si="15"/>
        <v>15.782509498828176</v>
      </c>
      <c r="S47" s="8">
        <f t="shared" si="16"/>
        <v>13.759226549449295</v>
      </c>
      <c r="T47" s="8">
        <f t="shared" si="17"/>
        <v>9.068603733503187</v>
      </c>
      <c r="U47" s="8">
        <f t="shared" si="18"/>
        <v>8.330044981909213</v>
      </c>
      <c r="V47" s="8">
        <f t="shared" si="19"/>
        <v>224.01290959868692</v>
      </c>
      <c r="W47" s="8">
        <f t="shared" si="20"/>
        <v>201.13711828262703</v>
      </c>
      <c r="X47" s="8">
        <f t="shared" si="21"/>
        <v>36.93664686990718</v>
      </c>
      <c r="Y47" s="8">
        <f t="shared" si="22"/>
        <v>33.60206733551337</v>
      </c>
      <c r="Z47" s="8">
        <f t="shared" si="23"/>
        <v>551.2370984215088</v>
      </c>
      <c r="AA47" s="8">
        <f t="shared" si="24"/>
        <v>506.762318755299</v>
      </c>
    </row>
    <row r="48" spans="4:27" ht="1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31" ht="15">
      <c r="A49" t="s">
        <v>24</v>
      </c>
      <c r="B49" s="2">
        <f>SUM(B28:B46)</f>
        <v>38403108</v>
      </c>
      <c r="C49" s="2">
        <f>SUM(C28:C46)</f>
        <v>38240424</v>
      </c>
      <c r="D49" s="8">
        <f t="shared" si="25"/>
        <v>130.60718968370998</v>
      </c>
      <c r="E49" s="8">
        <f t="shared" si="26"/>
        <v>121.89243416861696</v>
      </c>
      <c r="F49" s="8">
        <f>F23/B23</f>
        <v>100.46723314685885</v>
      </c>
      <c r="G49" s="8">
        <f>G23/C23</f>
        <v>92.70276626639914</v>
      </c>
      <c r="H49" s="8">
        <f>H23/B23</f>
        <v>9.649406917794257</v>
      </c>
      <c r="I49" s="8">
        <f>I23/C23</f>
        <v>8.002610065202205</v>
      </c>
      <c r="J49" s="8">
        <f>J23/B23</f>
        <v>0.2185672315896932</v>
      </c>
      <c r="K49" s="8">
        <f>K23/C23</f>
        <v>0.17494186256930624</v>
      </c>
      <c r="L49" s="8">
        <f>L23/B23</f>
        <v>39.8172460416485</v>
      </c>
      <c r="M49" s="8">
        <f>M23/C23</f>
        <v>38.17277235210572</v>
      </c>
      <c r="N49" s="8">
        <f>N23/B23</f>
        <v>2.207165107574106</v>
      </c>
      <c r="O49" s="8">
        <f>O23/C23</f>
        <v>2.5093341015256527</v>
      </c>
      <c r="P49" s="8">
        <f>P23/B23</f>
        <v>7.800228044042686</v>
      </c>
      <c r="Q49" s="8">
        <f>Q23/C23</f>
        <v>7.346022104775826</v>
      </c>
      <c r="R49" s="8">
        <f>R23/B23</f>
        <v>25.12750816939087</v>
      </c>
      <c r="S49" s="8">
        <f>S23/C23</f>
        <v>23.11733546678248</v>
      </c>
      <c r="T49" s="8">
        <f>T23/B23</f>
        <v>13.62181284910586</v>
      </c>
      <c r="U49" s="8">
        <f>U23/C23</f>
        <v>14.430943652716822</v>
      </c>
      <c r="V49" s="8">
        <f>V23/B23</f>
        <v>239.52895705732985</v>
      </c>
      <c r="W49" s="8">
        <f>W23/C23</f>
        <v>233.6756645010003</v>
      </c>
      <c r="X49" s="8">
        <f>X23/B23</f>
        <v>48.45701551030714</v>
      </c>
      <c r="Y49" s="8">
        <f>Y23/C23</f>
        <v>46.657432459430886</v>
      </c>
      <c r="Z49" s="8">
        <f>Z23/B23</f>
        <v>617.5023297593518</v>
      </c>
      <c r="AA49" s="8">
        <f>AA23/C23</f>
        <v>588.6822570011253</v>
      </c>
      <c r="AB49" s="8">
        <f>AB23/B23</f>
        <v>70.98827188674417</v>
      </c>
      <c r="AC49" s="8">
        <f>AC23/C23</f>
        <v>146.45346238838775</v>
      </c>
      <c r="AD49" s="8">
        <f>AD23/B23</f>
        <v>688.4906016460959</v>
      </c>
      <c r="AE49" s="8">
        <f>AE23/C23</f>
        <v>735.135719389513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33" sqref="AA33"/>
    </sheetView>
  </sheetViews>
  <sheetFormatPr defaultColWidth="11.421875" defaultRowHeight="15"/>
  <cols>
    <col min="1" max="1" width="24.00390625" style="0" bestFit="1" customWidth="1"/>
    <col min="2" max="3" width="10.140625" style="0" bestFit="1" customWidth="1"/>
    <col min="4" max="5" width="22.8515625" style="0" bestFit="1" customWidth="1"/>
    <col min="6" max="7" width="14.8515625" style="0" bestFit="1" customWidth="1"/>
    <col min="8" max="9" width="14.421875" style="0" bestFit="1" customWidth="1"/>
    <col min="12" max="13" width="12.00390625" style="0" bestFit="1" customWidth="1"/>
    <col min="14" max="15" width="12.140625" style="0" bestFit="1" customWidth="1"/>
    <col min="16" max="17" width="18.28125" style="0" bestFit="1" customWidth="1"/>
    <col min="18" max="19" width="19.00390625" style="0" bestFit="1" customWidth="1"/>
    <col min="20" max="21" width="23.28125" style="0" bestFit="1" customWidth="1"/>
    <col min="22" max="23" width="12.7109375" style="0" bestFit="1" customWidth="1"/>
    <col min="24" max="25" width="21.8515625" style="0" bestFit="1" customWidth="1"/>
    <col min="26" max="27" width="18.7109375" style="0" bestFit="1" customWidth="1"/>
    <col min="28" max="28" width="18.7109375" style="0" customWidth="1"/>
    <col min="29" max="29" width="24.8515625" style="0" bestFit="1" customWidth="1"/>
  </cols>
  <sheetData>
    <row r="1" spans="1:29" ht="15">
      <c r="A1" s="1" t="s">
        <v>0</v>
      </c>
      <c r="B1" s="1" t="s">
        <v>20</v>
      </c>
      <c r="C1" s="1" t="s">
        <v>21</v>
      </c>
      <c r="D1" s="3" t="s">
        <v>22</v>
      </c>
      <c r="E1" s="3" t="s">
        <v>23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4" t="s">
        <v>32</v>
      </c>
      <c r="M1" s="4" t="s">
        <v>33</v>
      </c>
      <c r="N1" s="4" t="s">
        <v>34</v>
      </c>
      <c r="O1" s="4" t="s">
        <v>35</v>
      </c>
      <c r="P1" s="4" t="s">
        <v>36</v>
      </c>
      <c r="Q1" s="4" t="s">
        <v>37</v>
      </c>
      <c r="R1" s="6" t="s">
        <v>63</v>
      </c>
      <c r="S1" s="6" t="s">
        <v>64</v>
      </c>
      <c r="T1" s="6" t="s">
        <v>65</v>
      </c>
      <c r="U1" s="6" t="s">
        <v>66</v>
      </c>
      <c r="V1" s="5" t="s">
        <v>61</v>
      </c>
      <c r="W1" s="5" t="s">
        <v>62</v>
      </c>
      <c r="X1" s="7" t="s">
        <v>42</v>
      </c>
      <c r="Y1" s="7" t="s">
        <v>43</v>
      </c>
      <c r="Z1" s="5" t="s">
        <v>40</v>
      </c>
      <c r="AA1" s="5" t="s">
        <v>41</v>
      </c>
      <c r="AB1" s="5" t="s">
        <v>39</v>
      </c>
      <c r="AC1" s="5" t="s">
        <v>59</v>
      </c>
    </row>
    <row r="2" spans="1:25" ht="15">
      <c r="A2" t="s">
        <v>1</v>
      </c>
      <c r="B2" s="2">
        <v>6733713</v>
      </c>
      <c r="C2" s="2">
        <v>6741366</v>
      </c>
      <c r="D2" s="2">
        <v>403283669</v>
      </c>
      <c r="E2" s="2">
        <v>356827480</v>
      </c>
      <c r="F2" s="2">
        <v>282593850</v>
      </c>
      <c r="G2" s="2">
        <v>388760782</v>
      </c>
      <c r="H2" s="2">
        <v>23771741</v>
      </c>
      <c r="I2" s="2">
        <v>22403608</v>
      </c>
      <c r="J2" s="2">
        <v>275653</v>
      </c>
      <c r="K2" s="2">
        <v>204295</v>
      </c>
      <c r="R2" s="2">
        <v>82497935</v>
      </c>
      <c r="S2" s="2">
        <v>70712294</v>
      </c>
      <c r="T2" s="2">
        <v>48633092</v>
      </c>
      <c r="U2" s="2">
        <v>44849104</v>
      </c>
      <c r="V2" s="2">
        <v>156460000</v>
      </c>
      <c r="W2" s="2">
        <v>141830000</v>
      </c>
      <c r="X2" s="2">
        <f>D2+F2+H2+J2+L2+N2+P2+R2+T2+V2</f>
        <v>997515940</v>
      </c>
      <c r="Y2" s="2">
        <f>E2+G2+I2+K2+M2+O2+Q2+S2+U2+W2</f>
        <v>1025587563</v>
      </c>
    </row>
    <row r="3" spans="1:25" ht="15">
      <c r="A3" t="s">
        <v>2</v>
      </c>
      <c r="B3" s="2">
        <v>1117129</v>
      </c>
      <c r="C3" s="2">
        <v>1110736</v>
      </c>
      <c r="D3" s="2">
        <v>102509348</v>
      </c>
      <c r="E3" s="2">
        <v>132013913</v>
      </c>
      <c r="F3" s="2">
        <v>40635192</v>
      </c>
      <c r="G3" s="2">
        <v>34306518</v>
      </c>
      <c r="H3" s="2">
        <v>10236021</v>
      </c>
      <c r="I3" s="2">
        <v>5767703</v>
      </c>
      <c r="J3" s="2">
        <v>36015</v>
      </c>
      <c r="K3" s="2">
        <v>2234782</v>
      </c>
      <c r="L3" s="2">
        <v>8830000</v>
      </c>
      <c r="M3" s="2">
        <v>19794000</v>
      </c>
      <c r="N3">
        <v>881000</v>
      </c>
      <c r="O3" s="2">
        <v>1082000</v>
      </c>
      <c r="P3" s="2">
        <v>4062000</v>
      </c>
      <c r="Q3" s="2">
        <v>3792000</v>
      </c>
      <c r="R3" s="2">
        <v>12033219</v>
      </c>
      <c r="S3" s="2">
        <v>9152121</v>
      </c>
      <c r="T3" s="2">
        <v>3200388</v>
      </c>
      <c r="U3" s="2">
        <v>2709072</v>
      </c>
      <c r="V3" s="2">
        <v>52860000</v>
      </c>
      <c r="W3" s="2">
        <v>50530000</v>
      </c>
      <c r="X3" s="2">
        <f aca="true" t="shared" si="0" ref="X3:X23">D3+F3+H3+J3+L3+N3+P3+R3+T3+V3</f>
        <v>235283183</v>
      </c>
      <c r="Y3" s="2">
        <f aca="true" t="shared" si="1" ref="Y3:Y23">E3+G3+I3+K3+M3+O3+Q3+S3+U3+W3</f>
        <v>261382109</v>
      </c>
    </row>
    <row r="4" spans="1:25" ht="15">
      <c r="A4" t="s">
        <v>3</v>
      </c>
      <c r="B4" s="2">
        <v>932085</v>
      </c>
      <c r="C4" s="2">
        <v>924283</v>
      </c>
      <c r="D4" s="2">
        <v>90886648</v>
      </c>
      <c r="E4" s="2">
        <v>95975488</v>
      </c>
      <c r="F4" s="2">
        <v>49387588</v>
      </c>
      <c r="G4" s="2">
        <v>36118431</v>
      </c>
      <c r="H4" s="2">
        <v>3620185</v>
      </c>
      <c r="I4" s="2">
        <v>2760563</v>
      </c>
      <c r="J4" s="2">
        <v>55609</v>
      </c>
      <c r="K4" s="2">
        <v>40820</v>
      </c>
      <c r="L4" s="2">
        <v>14896000</v>
      </c>
      <c r="M4" s="2">
        <v>25845000</v>
      </c>
      <c r="N4" s="2">
        <v>1093000</v>
      </c>
      <c r="O4" s="2">
        <v>1342000</v>
      </c>
      <c r="P4" s="2">
        <v>4175000</v>
      </c>
      <c r="Q4" s="2">
        <v>4197000</v>
      </c>
      <c r="R4" s="2">
        <v>8670919</v>
      </c>
      <c r="S4" s="2">
        <v>6995140</v>
      </c>
      <c r="T4" s="2">
        <v>3815392</v>
      </c>
      <c r="U4" s="2">
        <v>3871452</v>
      </c>
      <c r="V4" s="2">
        <v>18270000</v>
      </c>
      <c r="W4" s="2">
        <v>16760000.000000002</v>
      </c>
      <c r="X4" s="2">
        <f t="shared" si="0"/>
        <v>194870341</v>
      </c>
      <c r="Y4" s="2">
        <f t="shared" si="1"/>
        <v>193905894</v>
      </c>
    </row>
    <row r="5" spans="1:25" ht="15">
      <c r="A5" t="s">
        <v>4</v>
      </c>
      <c r="B5" s="2">
        <v>903095</v>
      </c>
      <c r="C5" s="2">
        <v>909996</v>
      </c>
      <c r="D5" s="2">
        <v>41957412</v>
      </c>
      <c r="E5" s="2">
        <v>37855356</v>
      </c>
      <c r="F5" s="2">
        <v>39021471</v>
      </c>
      <c r="G5" s="2">
        <v>30035916</v>
      </c>
      <c r="H5" s="2">
        <v>4328851</v>
      </c>
      <c r="I5" s="2">
        <v>4353036</v>
      </c>
      <c r="J5" s="2">
        <v>34076</v>
      </c>
      <c r="K5" s="2">
        <v>28202</v>
      </c>
      <c r="L5" s="2">
        <v>21861000</v>
      </c>
      <c r="M5" s="2">
        <v>12951000</v>
      </c>
      <c r="N5" s="2">
        <v>1480000</v>
      </c>
      <c r="O5" s="2">
        <v>1791000</v>
      </c>
      <c r="P5" s="2">
        <v>4805000</v>
      </c>
      <c r="Q5" s="2">
        <v>4420000</v>
      </c>
      <c r="R5" s="2">
        <v>43463028</v>
      </c>
      <c r="S5" s="2">
        <v>40299032</v>
      </c>
      <c r="T5" s="2">
        <v>19780016</v>
      </c>
      <c r="U5" s="2">
        <v>26114248</v>
      </c>
      <c r="V5" s="2">
        <v>23260000</v>
      </c>
      <c r="W5" s="2">
        <v>21060000</v>
      </c>
      <c r="X5" s="2">
        <f t="shared" si="0"/>
        <v>199990854</v>
      </c>
      <c r="Y5" s="2">
        <f t="shared" si="1"/>
        <v>178907790</v>
      </c>
    </row>
    <row r="6" spans="1:25" ht="15">
      <c r="A6" t="s">
        <v>5</v>
      </c>
      <c r="B6" s="2">
        <v>1721048</v>
      </c>
      <c r="C6" s="2">
        <v>1738937</v>
      </c>
      <c r="D6" s="2">
        <v>87372294</v>
      </c>
      <c r="E6" s="2">
        <v>277734947</v>
      </c>
      <c r="F6" s="2">
        <v>126750732</v>
      </c>
      <c r="G6" s="2">
        <v>83308618</v>
      </c>
      <c r="H6" s="2">
        <v>8000949</v>
      </c>
      <c r="I6" s="2">
        <v>9351053</v>
      </c>
      <c r="J6" s="2">
        <v>195394</v>
      </c>
      <c r="K6" s="2">
        <v>124974</v>
      </c>
      <c r="L6" s="2">
        <v>32030000</v>
      </c>
      <c r="M6" s="2">
        <v>37509000</v>
      </c>
      <c r="N6" s="2">
        <v>3436000</v>
      </c>
      <c r="O6" s="2">
        <v>3491000</v>
      </c>
      <c r="P6" s="2">
        <v>13021000</v>
      </c>
      <c r="Q6" s="2">
        <v>12908000</v>
      </c>
      <c r="R6" s="2">
        <v>56659999</v>
      </c>
      <c r="S6" s="2">
        <v>58558911</v>
      </c>
      <c r="T6" s="2">
        <v>50613744</v>
      </c>
      <c r="U6" s="2">
        <v>57159996</v>
      </c>
      <c r="V6" s="2">
        <v>118950000</v>
      </c>
      <c r="W6" s="2">
        <v>103610000</v>
      </c>
      <c r="X6" s="2">
        <f t="shared" si="0"/>
        <v>497030112</v>
      </c>
      <c r="Y6" s="2">
        <f t="shared" si="1"/>
        <v>643756499</v>
      </c>
    </row>
    <row r="7" spans="1:25" ht="15">
      <c r="A7" t="s">
        <v>6</v>
      </c>
      <c r="B7" s="2">
        <v>497467</v>
      </c>
      <c r="C7" s="2">
        <v>494590</v>
      </c>
      <c r="D7" s="2">
        <v>33005161</v>
      </c>
      <c r="E7" s="2">
        <v>49495120</v>
      </c>
      <c r="F7" s="2">
        <v>23773488</v>
      </c>
      <c r="G7" s="2">
        <v>40632101</v>
      </c>
      <c r="H7" s="2">
        <v>2419000</v>
      </c>
      <c r="I7" s="2">
        <v>1748068</v>
      </c>
      <c r="J7" s="2">
        <v>32144</v>
      </c>
      <c r="K7" s="2">
        <v>71404</v>
      </c>
      <c r="L7" s="2">
        <v>7204000</v>
      </c>
      <c r="M7" s="2">
        <v>8185000</v>
      </c>
      <c r="N7">
        <v>559000</v>
      </c>
      <c r="O7" s="2">
        <v>531000</v>
      </c>
      <c r="P7" s="2">
        <v>1701000</v>
      </c>
      <c r="Q7" s="2">
        <v>1679000</v>
      </c>
      <c r="R7" s="2">
        <v>8359373</v>
      </c>
      <c r="S7" s="2">
        <v>5938523</v>
      </c>
      <c r="T7" s="2">
        <v>7269760</v>
      </c>
      <c r="U7" s="2">
        <v>8005420</v>
      </c>
      <c r="V7" s="2">
        <v>11510000</v>
      </c>
      <c r="W7" s="2">
        <v>9300000</v>
      </c>
      <c r="X7" s="2">
        <f t="shared" si="0"/>
        <v>95832926</v>
      </c>
      <c r="Y7" s="2">
        <f t="shared" si="1"/>
        <v>125585636</v>
      </c>
    </row>
    <row r="8" spans="1:25" ht="15">
      <c r="A8" t="s">
        <v>7</v>
      </c>
      <c r="B8" s="2">
        <v>2158318</v>
      </c>
      <c r="C8" s="2">
        <v>2140575</v>
      </c>
      <c r="D8" s="2">
        <v>456576587</v>
      </c>
      <c r="E8" s="2">
        <v>217264736</v>
      </c>
      <c r="F8" s="2">
        <v>120290909</v>
      </c>
      <c r="G8" s="2">
        <v>96221875</v>
      </c>
      <c r="H8" s="2">
        <v>12389564</v>
      </c>
      <c r="I8" s="2">
        <v>8560209</v>
      </c>
      <c r="J8" s="2">
        <v>137957</v>
      </c>
      <c r="K8" s="2">
        <v>117866</v>
      </c>
      <c r="L8" s="2">
        <v>20790000</v>
      </c>
      <c r="M8" s="2">
        <v>17632000</v>
      </c>
      <c r="N8" s="2">
        <v>1851000</v>
      </c>
      <c r="O8" s="2">
        <v>2179000</v>
      </c>
      <c r="P8" s="2">
        <v>7105000</v>
      </c>
      <c r="Q8" s="2">
        <v>6535000</v>
      </c>
      <c r="R8" s="2">
        <v>20691841</v>
      </c>
      <c r="S8" s="2">
        <v>17816247</v>
      </c>
      <c r="T8" s="2">
        <v>5181584</v>
      </c>
      <c r="U8" s="2">
        <v>4356740</v>
      </c>
      <c r="V8" s="2">
        <v>47120000</v>
      </c>
      <c r="W8" s="2">
        <v>43110000</v>
      </c>
      <c r="X8" s="2">
        <f t="shared" si="0"/>
        <v>692134442</v>
      </c>
      <c r="Y8" s="2">
        <f t="shared" si="1"/>
        <v>413793673</v>
      </c>
    </row>
    <row r="9" spans="1:25" ht="15">
      <c r="A9" t="s">
        <v>8</v>
      </c>
      <c r="B9" s="2">
        <v>1707277</v>
      </c>
      <c r="C9" s="2">
        <v>1695703</v>
      </c>
      <c r="D9" s="2">
        <v>141552566</v>
      </c>
      <c r="E9" s="2">
        <v>112684879</v>
      </c>
      <c r="F9" s="2">
        <v>60059497</v>
      </c>
      <c r="G9" s="2">
        <v>63411303</v>
      </c>
      <c r="H9" s="2">
        <v>6784350</v>
      </c>
      <c r="I9" s="2">
        <v>5107637</v>
      </c>
      <c r="J9" s="2">
        <v>116283</v>
      </c>
      <c r="K9" s="2">
        <v>83308</v>
      </c>
      <c r="L9" s="2">
        <v>31108000</v>
      </c>
      <c r="M9" s="2">
        <v>33908000</v>
      </c>
      <c r="N9" s="2">
        <v>1681000</v>
      </c>
      <c r="O9" s="2">
        <v>1918000</v>
      </c>
      <c r="P9" s="2">
        <v>5953000</v>
      </c>
      <c r="Q9" s="2">
        <v>5277000</v>
      </c>
      <c r="R9" s="2"/>
      <c r="S9" s="2"/>
      <c r="T9" s="2"/>
      <c r="U9" s="2"/>
      <c r="V9" s="2">
        <v>14210000</v>
      </c>
      <c r="W9" s="2">
        <v>12320000</v>
      </c>
      <c r="X9" s="2">
        <f t="shared" si="0"/>
        <v>261464696</v>
      </c>
      <c r="Y9" s="2">
        <f t="shared" si="1"/>
        <v>234710127</v>
      </c>
    </row>
    <row r="10" spans="1:25" ht="15">
      <c r="A10" t="s">
        <v>9</v>
      </c>
      <c r="B10" s="2">
        <v>6108783</v>
      </c>
      <c r="C10" s="2">
        <v>6055729</v>
      </c>
      <c r="D10" s="2">
        <v>402079170</v>
      </c>
      <c r="E10" s="2">
        <v>337194381</v>
      </c>
      <c r="F10" s="2">
        <v>361689304</v>
      </c>
      <c r="G10" s="2">
        <v>274322715</v>
      </c>
      <c r="H10" s="2">
        <v>46560991</v>
      </c>
      <c r="I10" s="2">
        <v>39710235</v>
      </c>
      <c r="J10" s="2">
        <v>187032</v>
      </c>
      <c r="K10" s="2">
        <v>184926</v>
      </c>
      <c r="L10" s="2">
        <v>103137000</v>
      </c>
      <c r="M10" s="2">
        <v>117834000</v>
      </c>
      <c r="N10" s="2">
        <v>10197000</v>
      </c>
      <c r="O10" s="2">
        <v>6278000</v>
      </c>
      <c r="P10" s="2">
        <v>22896000</v>
      </c>
      <c r="Q10" s="2">
        <v>20171000</v>
      </c>
      <c r="R10" s="2">
        <v>173153282</v>
      </c>
      <c r="S10" s="2">
        <v>159213017</v>
      </c>
      <c r="T10" s="2">
        <v>147340588</v>
      </c>
      <c r="U10" s="2">
        <v>166359052</v>
      </c>
      <c r="V10" s="2">
        <v>193270000</v>
      </c>
      <c r="W10" s="2">
        <v>209300000</v>
      </c>
      <c r="X10" s="2">
        <f t="shared" si="0"/>
        <v>1460510367</v>
      </c>
      <c r="Y10" s="2">
        <f t="shared" si="1"/>
        <v>1330567326</v>
      </c>
    </row>
    <row r="11" spans="1:25" ht="15">
      <c r="A11" t="s">
        <v>10</v>
      </c>
      <c r="B11" s="2">
        <v>4099209</v>
      </c>
      <c r="C11" s="2">
        <v>4073054</v>
      </c>
      <c r="D11" s="2">
        <v>374515265</v>
      </c>
      <c r="E11" s="2">
        <v>376833133</v>
      </c>
      <c r="F11" s="2">
        <v>188905567</v>
      </c>
      <c r="G11" s="2">
        <v>153705912</v>
      </c>
      <c r="H11" s="2">
        <v>15614660</v>
      </c>
      <c r="I11" s="2">
        <v>12980669</v>
      </c>
      <c r="J11" s="2">
        <v>228667</v>
      </c>
      <c r="K11" s="2">
        <v>187438</v>
      </c>
      <c r="L11" s="2">
        <v>63097000</v>
      </c>
      <c r="M11" s="2">
        <v>71246000</v>
      </c>
      <c r="N11" s="2">
        <v>5644000</v>
      </c>
      <c r="O11" s="2">
        <v>5650000</v>
      </c>
      <c r="P11" s="2">
        <v>19677000</v>
      </c>
      <c r="Q11" s="2">
        <v>18606000</v>
      </c>
      <c r="R11" s="2">
        <v>101019927</v>
      </c>
      <c r="S11" s="2">
        <v>97478670</v>
      </c>
      <c r="T11" s="2">
        <v>39488432</v>
      </c>
      <c r="U11" s="2">
        <v>40822428</v>
      </c>
      <c r="V11" s="2">
        <v>189820000</v>
      </c>
      <c r="W11" s="2">
        <v>184300000</v>
      </c>
      <c r="X11" s="2">
        <f t="shared" si="0"/>
        <v>998010518</v>
      </c>
      <c r="Y11" s="2">
        <f t="shared" si="1"/>
        <v>961810250</v>
      </c>
    </row>
    <row r="12" spans="1:25" ht="15">
      <c r="A12" t="s">
        <v>11</v>
      </c>
      <c r="B12" s="2">
        <v>908668</v>
      </c>
      <c r="C12" s="2">
        <v>907713</v>
      </c>
      <c r="D12" s="2">
        <v>43471334</v>
      </c>
      <c r="E12" s="2">
        <v>43023040</v>
      </c>
      <c r="F12" s="2">
        <v>80751670</v>
      </c>
      <c r="G12" s="2">
        <v>32082253</v>
      </c>
      <c r="H12" s="2">
        <v>4046404</v>
      </c>
      <c r="I12" s="2">
        <v>2658249</v>
      </c>
      <c r="J12" s="2">
        <v>45878</v>
      </c>
      <c r="K12" s="2">
        <v>69403</v>
      </c>
      <c r="L12" s="2">
        <v>16453000</v>
      </c>
      <c r="M12" s="2">
        <v>24747000</v>
      </c>
      <c r="N12" s="2">
        <v>1188000</v>
      </c>
      <c r="O12" s="2">
        <v>1444000</v>
      </c>
      <c r="P12" s="2">
        <v>4654000</v>
      </c>
      <c r="Q12" s="2">
        <v>5400000</v>
      </c>
      <c r="R12" s="2">
        <v>9655222</v>
      </c>
      <c r="S12" s="2">
        <v>10245026</v>
      </c>
      <c r="T12" s="2">
        <v>13623124</v>
      </c>
      <c r="U12" s="2">
        <v>12520052</v>
      </c>
      <c r="V12" s="2">
        <v>19010000</v>
      </c>
      <c r="W12" s="2">
        <v>18410000</v>
      </c>
      <c r="X12" s="2">
        <f t="shared" si="0"/>
        <v>192898632</v>
      </c>
      <c r="Y12" s="2">
        <f t="shared" si="1"/>
        <v>150599023</v>
      </c>
    </row>
    <row r="13" spans="1:25" ht="15">
      <c r="A13" t="s">
        <v>12</v>
      </c>
      <c r="B13" s="2">
        <v>2374408</v>
      </c>
      <c r="C13" s="2">
        <v>2362592</v>
      </c>
      <c r="D13" s="2">
        <v>169104266</v>
      </c>
      <c r="E13" s="2">
        <v>121785555</v>
      </c>
      <c r="F13" s="2">
        <v>150366417</v>
      </c>
      <c r="G13" s="2">
        <v>106887829</v>
      </c>
      <c r="H13" s="2">
        <v>9806067</v>
      </c>
      <c r="I13" s="2">
        <v>7527995</v>
      </c>
      <c r="J13" s="2">
        <v>212462</v>
      </c>
      <c r="K13" s="2">
        <v>137504</v>
      </c>
      <c r="L13" s="2">
        <v>18728000</v>
      </c>
      <c r="M13" s="2">
        <v>17896000</v>
      </c>
      <c r="N13" s="2">
        <v>2152000</v>
      </c>
      <c r="O13" s="2">
        <v>2442000</v>
      </c>
      <c r="P13" s="2">
        <v>8743000</v>
      </c>
      <c r="Q13" s="2">
        <v>8063000</v>
      </c>
      <c r="R13" s="2">
        <v>12468698</v>
      </c>
      <c r="S13" s="2">
        <v>10738163</v>
      </c>
      <c r="T13" s="2">
        <v>6456900</v>
      </c>
      <c r="U13" s="2">
        <v>6098520</v>
      </c>
      <c r="V13" s="2">
        <v>43260000</v>
      </c>
      <c r="W13" s="2">
        <v>32970000</v>
      </c>
      <c r="X13" s="2">
        <f t="shared" si="0"/>
        <v>421297810</v>
      </c>
      <c r="Y13" s="2">
        <f t="shared" si="1"/>
        <v>314546566</v>
      </c>
    </row>
    <row r="14" spans="1:25" ht="15">
      <c r="A14" t="s">
        <v>13</v>
      </c>
      <c r="B14" s="2">
        <v>5249483</v>
      </c>
      <c r="C14" s="2">
        <v>5210900</v>
      </c>
      <c r="D14" s="2">
        <v>655619058</v>
      </c>
      <c r="E14" s="2">
        <v>481239890</v>
      </c>
      <c r="F14" s="2">
        <v>234706030</v>
      </c>
      <c r="G14" s="2">
        <v>271652356</v>
      </c>
      <c r="H14" s="2">
        <v>34565952</v>
      </c>
      <c r="I14" s="2">
        <v>23340026</v>
      </c>
      <c r="J14" s="2">
        <v>1064268</v>
      </c>
      <c r="K14" s="2">
        <v>541447</v>
      </c>
      <c r="L14" s="2">
        <v>63951000</v>
      </c>
      <c r="M14" s="2">
        <v>66457000</v>
      </c>
      <c r="N14" s="2">
        <v>4808000</v>
      </c>
      <c r="O14" s="2">
        <v>5325000</v>
      </c>
      <c r="P14" s="2">
        <v>20847000</v>
      </c>
      <c r="Q14" s="2">
        <v>19383000</v>
      </c>
      <c r="R14" s="2">
        <v>215534458</v>
      </c>
      <c r="S14" s="2">
        <v>192574682</v>
      </c>
      <c r="T14" s="2">
        <v>37971776</v>
      </c>
      <c r="U14" s="2">
        <v>38927236</v>
      </c>
      <c r="V14" s="2">
        <v>258579999.99999997</v>
      </c>
      <c r="W14" s="2">
        <v>240450000</v>
      </c>
      <c r="X14" s="2">
        <f t="shared" si="0"/>
        <v>1527647542</v>
      </c>
      <c r="Y14" s="2">
        <f t="shared" si="1"/>
        <v>1339890637</v>
      </c>
    </row>
    <row r="15" spans="1:25" ht="15">
      <c r="A15" t="s">
        <v>14</v>
      </c>
      <c r="B15" s="2">
        <v>1156562</v>
      </c>
      <c r="C15" s="2">
        <v>1156243</v>
      </c>
      <c r="D15" s="2">
        <v>105338436</v>
      </c>
      <c r="E15" s="2">
        <v>87380324</v>
      </c>
      <c r="F15" s="2">
        <v>49137592</v>
      </c>
      <c r="G15" s="2">
        <v>43730822</v>
      </c>
      <c r="H15" s="2">
        <v>4957900</v>
      </c>
      <c r="I15" s="2">
        <v>3123140</v>
      </c>
      <c r="J15" s="2">
        <v>43229</v>
      </c>
      <c r="K15" s="2">
        <v>37414</v>
      </c>
      <c r="L15" s="2">
        <v>26219000</v>
      </c>
      <c r="M15" s="2">
        <v>65000000</v>
      </c>
      <c r="N15" s="2">
        <v>1521000</v>
      </c>
      <c r="O15" s="2">
        <v>2030000</v>
      </c>
      <c r="P15" s="2">
        <v>7350000</v>
      </c>
      <c r="Q15" s="2">
        <v>7083000</v>
      </c>
      <c r="R15" s="2">
        <v>21776193</v>
      </c>
      <c r="S15" s="2">
        <v>17938573</v>
      </c>
      <c r="T15" s="2">
        <v>5276432</v>
      </c>
      <c r="U15" s="2">
        <v>3903784</v>
      </c>
      <c r="V15" s="2">
        <v>22230000</v>
      </c>
      <c r="W15" s="2">
        <v>21530000</v>
      </c>
      <c r="X15" s="2">
        <f t="shared" si="0"/>
        <v>243849782</v>
      </c>
      <c r="Y15" s="2">
        <f t="shared" si="1"/>
        <v>251757057</v>
      </c>
    </row>
    <row r="16" spans="1:25" ht="15">
      <c r="A16" t="s">
        <v>15</v>
      </c>
      <c r="B16" s="2">
        <v>521600</v>
      </c>
      <c r="C16" s="2">
        <v>519102</v>
      </c>
      <c r="D16" s="2">
        <v>27555795</v>
      </c>
      <c r="E16" s="2">
        <v>35062458</v>
      </c>
      <c r="F16" s="2">
        <v>19219860</v>
      </c>
      <c r="G16" s="2">
        <v>46452755</v>
      </c>
      <c r="H16" s="2">
        <v>2274290</v>
      </c>
      <c r="I16" s="2">
        <v>2297798</v>
      </c>
      <c r="J16" s="2">
        <v>21436</v>
      </c>
      <c r="K16" s="2">
        <v>98308</v>
      </c>
      <c r="L16" s="2">
        <v>14065000</v>
      </c>
      <c r="M16" s="2">
        <v>5105000</v>
      </c>
      <c r="N16">
        <v>335000</v>
      </c>
      <c r="O16" s="2">
        <v>406000</v>
      </c>
      <c r="P16" s="2">
        <v>1669000</v>
      </c>
      <c r="Q16" s="2">
        <v>1583000</v>
      </c>
      <c r="R16" s="2"/>
      <c r="S16" s="2"/>
      <c r="T16" s="2"/>
      <c r="U16" s="2"/>
      <c r="V16" s="2">
        <v>9840000</v>
      </c>
      <c r="W16" s="2">
        <v>8930000</v>
      </c>
      <c r="X16" s="2">
        <f t="shared" si="0"/>
        <v>74980381</v>
      </c>
      <c r="Y16" s="2">
        <f t="shared" si="1"/>
        <v>99935319</v>
      </c>
    </row>
    <row r="17" spans="1:25" ht="15">
      <c r="A17" t="s">
        <v>16</v>
      </c>
      <c r="B17" s="2">
        <v>1826259</v>
      </c>
      <c r="C17" s="2">
        <v>1813729</v>
      </c>
      <c r="D17" s="2">
        <v>161790440</v>
      </c>
      <c r="E17" s="2">
        <v>308404941</v>
      </c>
      <c r="F17" s="2">
        <v>79513664</v>
      </c>
      <c r="G17" s="2">
        <v>88347393</v>
      </c>
      <c r="H17" s="2">
        <v>8090428</v>
      </c>
      <c r="I17" s="2">
        <v>8132808</v>
      </c>
      <c r="J17" s="2">
        <v>91733</v>
      </c>
      <c r="K17" s="2">
        <v>65687</v>
      </c>
      <c r="L17" s="2">
        <v>15320000</v>
      </c>
      <c r="M17" s="2">
        <v>14948000</v>
      </c>
      <c r="N17" s="2">
        <v>1356000</v>
      </c>
      <c r="O17" s="2">
        <v>1669000</v>
      </c>
      <c r="P17" s="2">
        <v>4524000</v>
      </c>
      <c r="Q17" s="2">
        <v>4012000</v>
      </c>
      <c r="R17" s="2">
        <v>15271205</v>
      </c>
      <c r="S17" s="2">
        <v>14463486</v>
      </c>
      <c r="T17" s="2">
        <v>26948456</v>
      </c>
      <c r="U17" s="2">
        <v>23425200</v>
      </c>
      <c r="V17" s="2">
        <v>44350000</v>
      </c>
      <c r="W17" s="2">
        <v>37700000</v>
      </c>
      <c r="X17" s="2">
        <f t="shared" si="0"/>
        <v>357255926</v>
      </c>
      <c r="Y17" s="2">
        <f t="shared" si="1"/>
        <v>501168515</v>
      </c>
    </row>
    <row r="18" spans="1:25" ht="15">
      <c r="A18" t="s">
        <v>17</v>
      </c>
      <c r="B18" s="2">
        <v>264029</v>
      </c>
      <c r="C18" s="2">
        <v>260893</v>
      </c>
      <c r="D18" s="2">
        <v>21140009</v>
      </c>
      <c r="E18" s="2">
        <v>18664741</v>
      </c>
      <c r="F18" s="2">
        <v>10547454</v>
      </c>
      <c r="G18" s="2">
        <v>9980833</v>
      </c>
      <c r="H18" s="2">
        <v>794571</v>
      </c>
      <c r="I18" s="2">
        <v>808510</v>
      </c>
      <c r="J18" s="2">
        <v>12525</v>
      </c>
      <c r="K18" s="2">
        <v>9545</v>
      </c>
      <c r="L18" s="2">
        <v>3517000</v>
      </c>
      <c r="M18" s="2">
        <v>2288000</v>
      </c>
      <c r="N18" s="2">
        <v>250000</v>
      </c>
      <c r="O18" s="2">
        <v>284000</v>
      </c>
      <c r="P18">
        <v>953000</v>
      </c>
      <c r="Q18">
        <v>843000</v>
      </c>
      <c r="R18" s="2">
        <v>5930489</v>
      </c>
      <c r="S18" s="2">
        <v>4331749</v>
      </c>
      <c r="T18" s="2">
        <v>1318876</v>
      </c>
      <c r="U18" s="2">
        <v>1061852</v>
      </c>
      <c r="V18" s="2">
        <v>8560000</v>
      </c>
      <c r="W18" s="2">
        <v>7800000</v>
      </c>
      <c r="X18" s="2">
        <f t="shared" si="0"/>
        <v>53023924</v>
      </c>
      <c r="Y18" s="2">
        <f t="shared" si="1"/>
        <v>46072230</v>
      </c>
    </row>
    <row r="19" spans="1:25" ht="15">
      <c r="A19" t="s">
        <v>18</v>
      </c>
      <c r="B19" s="2">
        <v>63660</v>
      </c>
      <c r="C19" s="2">
        <v>63635</v>
      </c>
      <c r="D19" s="2">
        <v>2157541</v>
      </c>
      <c r="E19" s="2">
        <v>1195216</v>
      </c>
      <c r="F19" s="2">
        <v>2255739</v>
      </c>
      <c r="G19" s="2">
        <v>3907054</v>
      </c>
      <c r="H19" s="2">
        <v>1078716</v>
      </c>
      <c r="I19" s="2">
        <v>707406</v>
      </c>
      <c r="J19" s="2">
        <v>3146</v>
      </c>
      <c r="K19" s="2">
        <v>2977</v>
      </c>
      <c r="R19" s="2">
        <v>1826879</v>
      </c>
      <c r="S19" s="2">
        <v>1523955</v>
      </c>
      <c r="T19" s="2">
        <v>657100</v>
      </c>
      <c r="U19" s="2">
        <v>299800</v>
      </c>
      <c r="V19" s="2">
        <v>6420000</v>
      </c>
      <c r="W19" s="2">
        <v>6360000</v>
      </c>
      <c r="X19" s="2">
        <f t="shared" si="0"/>
        <v>14399121</v>
      </c>
      <c r="Y19" s="2">
        <f t="shared" si="1"/>
        <v>13996408</v>
      </c>
    </row>
    <row r="20" spans="1:25" ht="15">
      <c r="A20" t="s">
        <v>19</v>
      </c>
      <c r="B20" s="2">
        <v>60315</v>
      </c>
      <c r="C20" s="2">
        <v>60648</v>
      </c>
      <c r="D20" s="2">
        <v>1106861</v>
      </c>
      <c r="E20" s="2">
        <v>903680</v>
      </c>
      <c r="F20" s="2">
        <v>1978537</v>
      </c>
      <c r="G20" s="2">
        <v>1811529</v>
      </c>
      <c r="H20" s="2">
        <v>605019</v>
      </c>
      <c r="I20" s="2">
        <v>475217</v>
      </c>
      <c r="J20" s="2">
        <v>2215</v>
      </c>
      <c r="K20" s="2">
        <v>4214</v>
      </c>
      <c r="R20" s="2">
        <v>4835183</v>
      </c>
      <c r="S20" s="2">
        <v>2951065</v>
      </c>
      <c r="T20" s="2">
        <v>461532</v>
      </c>
      <c r="U20" s="2">
        <v>604028</v>
      </c>
      <c r="V20" s="2">
        <v>1220000</v>
      </c>
      <c r="W20" s="2">
        <v>1220000</v>
      </c>
      <c r="X20" s="2">
        <f t="shared" si="0"/>
        <v>10209347</v>
      </c>
      <c r="Y20" s="2">
        <f t="shared" si="1"/>
        <v>7969733</v>
      </c>
    </row>
    <row r="21" spans="1:25" ht="15">
      <c r="A21" t="s">
        <v>31</v>
      </c>
      <c r="B21" s="2">
        <f>B2+B19+B20</f>
        <v>6857688</v>
      </c>
      <c r="C21" s="2">
        <f aca="true" t="shared" si="2" ref="C21:K21">C2+C19+C20</f>
        <v>6865649</v>
      </c>
      <c r="D21" s="2">
        <f t="shared" si="2"/>
        <v>406548071</v>
      </c>
      <c r="E21" s="2">
        <f t="shared" si="2"/>
        <v>358926376</v>
      </c>
      <c r="F21" s="2">
        <f t="shared" si="2"/>
        <v>286828126</v>
      </c>
      <c r="G21" s="2">
        <f t="shared" si="2"/>
        <v>394479365</v>
      </c>
      <c r="H21" s="2">
        <f t="shared" si="2"/>
        <v>25455476</v>
      </c>
      <c r="I21" s="2">
        <f t="shared" si="2"/>
        <v>23586231</v>
      </c>
      <c r="J21" s="2">
        <f t="shared" si="2"/>
        <v>281014</v>
      </c>
      <c r="K21" s="2">
        <f t="shared" si="2"/>
        <v>211486</v>
      </c>
      <c r="L21" s="2">
        <v>214665000</v>
      </c>
      <c r="M21" s="2">
        <v>187531000</v>
      </c>
      <c r="N21" s="2">
        <v>9469000</v>
      </c>
      <c r="O21" s="2">
        <v>11179000</v>
      </c>
      <c r="P21" s="2">
        <v>38540000</v>
      </c>
      <c r="Q21" s="2">
        <v>37017000</v>
      </c>
      <c r="R21" s="2">
        <v>89159997</v>
      </c>
      <c r="S21" s="2">
        <v>75187314</v>
      </c>
      <c r="T21" s="2">
        <v>49751724</v>
      </c>
      <c r="U21" s="2">
        <v>45752932</v>
      </c>
      <c r="V21" s="2">
        <v>164100000</v>
      </c>
      <c r="W21" s="2">
        <v>149410000</v>
      </c>
      <c r="X21" s="2">
        <f t="shared" si="0"/>
        <v>1284798408</v>
      </c>
      <c r="Y21" s="2">
        <f t="shared" si="1"/>
        <v>1283280704</v>
      </c>
    </row>
    <row r="22" spans="18:25" ht="15">
      <c r="R22" s="2"/>
      <c r="S22" s="2"/>
      <c r="T22" s="2"/>
      <c r="U22" s="2"/>
      <c r="X22" s="2"/>
      <c r="Y22" s="2"/>
    </row>
    <row r="23" spans="1:29" ht="15">
      <c r="A23" t="s">
        <v>24</v>
      </c>
      <c r="B23" s="2">
        <f>SUM(B2:B20)</f>
        <v>38403108</v>
      </c>
      <c r="C23" s="2">
        <f>SUM(C2:C20)</f>
        <v>38240424</v>
      </c>
      <c r="D23" s="2">
        <v>3321021856</v>
      </c>
      <c r="E23" s="2">
        <v>3091539275</v>
      </c>
      <c r="F23" s="2">
        <v>1948478378</v>
      </c>
      <c r="G23" s="2">
        <v>1831348252</v>
      </c>
      <c r="H23" s="2">
        <v>203752491</v>
      </c>
      <c r="I23" s="2">
        <v>164011148</v>
      </c>
      <c r="J23" s="2">
        <v>2999292</v>
      </c>
      <c r="K23" s="2">
        <v>4461609</v>
      </c>
      <c r="L23" s="2">
        <v>676598000</v>
      </c>
      <c r="M23" s="2">
        <v>730023000</v>
      </c>
      <c r="N23" s="2">
        <v>48543000</v>
      </c>
      <c r="O23" s="2">
        <v>49775000</v>
      </c>
      <c r="P23" s="2">
        <v>171040000</v>
      </c>
      <c r="Q23" s="2">
        <v>161339000</v>
      </c>
      <c r="R23" s="2">
        <v>793847850</v>
      </c>
      <c r="S23" s="2">
        <v>720930654</v>
      </c>
      <c r="T23" s="2">
        <v>418037192</v>
      </c>
      <c r="U23" s="2">
        <v>441087984</v>
      </c>
      <c r="V23" s="2">
        <v>1256450000</v>
      </c>
      <c r="W23" s="2">
        <v>1206360000</v>
      </c>
      <c r="X23" s="2">
        <f t="shared" si="0"/>
        <v>8840768059</v>
      </c>
      <c r="Y23" s="2">
        <f t="shared" si="1"/>
        <v>8400875922</v>
      </c>
      <c r="Z23" s="2">
        <v>2646764761</v>
      </c>
      <c r="AA23" s="2">
        <v>5371423616</v>
      </c>
      <c r="AB23" s="2">
        <v>6611312069</v>
      </c>
      <c r="AC23" s="2">
        <f>Y23+AA23+AB23</f>
        <v>20383611607</v>
      </c>
    </row>
    <row r="26" ht="15">
      <c r="A26" t="s">
        <v>60</v>
      </c>
    </row>
    <row r="27" spans="1:29" ht="15">
      <c r="A27" s="1" t="s">
        <v>0</v>
      </c>
      <c r="B27" s="1" t="s">
        <v>20</v>
      </c>
      <c r="C27" s="1" t="s">
        <v>21</v>
      </c>
      <c r="D27" s="3" t="s">
        <v>22</v>
      </c>
      <c r="E27" s="3" t="s">
        <v>23</v>
      </c>
      <c r="F27" s="3" t="s">
        <v>25</v>
      </c>
      <c r="G27" s="3" t="s">
        <v>26</v>
      </c>
      <c r="H27" s="3" t="s">
        <v>27</v>
      </c>
      <c r="I27" s="3" t="s">
        <v>28</v>
      </c>
      <c r="J27" s="3" t="s">
        <v>29</v>
      </c>
      <c r="K27" s="3" t="s">
        <v>30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36</v>
      </c>
      <c r="Q27" s="4" t="s">
        <v>37</v>
      </c>
      <c r="R27" s="6" t="s">
        <v>63</v>
      </c>
      <c r="S27" s="6" t="s">
        <v>64</v>
      </c>
      <c r="T27" s="6" t="s">
        <v>65</v>
      </c>
      <c r="U27" s="6" t="s">
        <v>66</v>
      </c>
      <c r="V27" s="5" t="s">
        <v>61</v>
      </c>
      <c r="W27" s="5" t="s">
        <v>62</v>
      </c>
      <c r="X27" s="7" t="s">
        <v>42</v>
      </c>
      <c r="Y27" s="7" t="s">
        <v>43</v>
      </c>
      <c r="Z27" s="5" t="s">
        <v>40</v>
      </c>
      <c r="AA27" s="5" t="s">
        <v>41</v>
      </c>
      <c r="AB27" s="5" t="s">
        <v>39</v>
      </c>
      <c r="AC27" s="5" t="s">
        <v>59</v>
      </c>
    </row>
    <row r="28" spans="1:25" ht="15">
      <c r="A28" t="s">
        <v>1</v>
      </c>
      <c r="B28" s="2">
        <v>6733713</v>
      </c>
      <c r="C28" s="2">
        <v>6741366</v>
      </c>
      <c r="D28" s="8">
        <f>D2/B2</f>
        <v>59.890237228702794</v>
      </c>
      <c r="E28" s="8">
        <f>E2/C2</f>
        <v>52.93103504541958</v>
      </c>
      <c r="F28" s="8">
        <f>F2/B2</f>
        <v>41.96701730531135</v>
      </c>
      <c r="G28" s="8">
        <f>G2/C2</f>
        <v>57.66795364618981</v>
      </c>
      <c r="H28" s="8">
        <f>H2/B2</f>
        <v>3.53025752656818</v>
      </c>
      <c r="I28" s="8">
        <f>I2/C2</f>
        <v>3.323303911996471</v>
      </c>
      <c r="J28" s="8">
        <f>J2/B2</f>
        <v>0.04093625611902378</v>
      </c>
      <c r="K28" s="8">
        <f>K2/C2</f>
        <v>0.030304688990332226</v>
      </c>
      <c r="L28" s="8"/>
      <c r="M28" s="8"/>
      <c r="N28" s="8"/>
      <c r="O28" s="8"/>
      <c r="P28" s="8"/>
      <c r="Q28" s="8"/>
      <c r="R28" s="8">
        <f>R2/B2</f>
        <v>12.251477750833752</v>
      </c>
      <c r="S28" s="8">
        <f>S2/C2</f>
        <v>10.489312403450576</v>
      </c>
      <c r="T28" s="8">
        <f>T2/B2</f>
        <v>7.222329196388382</v>
      </c>
      <c r="U28" s="8">
        <f>U2/C2</f>
        <v>6.6528214014785725</v>
      </c>
      <c r="V28" s="8">
        <f>V2/B2</f>
        <v>23.235323513193983</v>
      </c>
      <c r="W28" s="8">
        <f>W2/C2</f>
        <v>21.038762767071244</v>
      </c>
      <c r="X28" s="8">
        <f>X2/B2</f>
        <v>148.13757877711745</v>
      </c>
      <c r="Y28" s="8">
        <f>Y2/C2</f>
        <v>152.13349386459657</v>
      </c>
    </row>
    <row r="29" spans="1:25" ht="15">
      <c r="A29" t="s">
        <v>2</v>
      </c>
      <c r="B29" s="2">
        <v>1117129</v>
      </c>
      <c r="C29" s="2">
        <v>1110736</v>
      </c>
      <c r="D29" s="8">
        <f>D3/B3</f>
        <v>91.76142415065762</v>
      </c>
      <c r="E29" s="8">
        <f>E3/C3</f>
        <v>118.85264635340891</v>
      </c>
      <c r="F29" s="8">
        <f>F3/B3</f>
        <v>36.3746639824049</v>
      </c>
      <c r="G29" s="8">
        <f>G3/C3</f>
        <v>30.886293412656112</v>
      </c>
      <c r="H29" s="8">
        <f>H3/B3</f>
        <v>9.162792300620609</v>
      </c>
      <c r="I29" s="8">
        <f>I3/C3</f>
        <v>5.1926857507094395</v>
      </c>
      <c r="J29" s="8">
        <f>J3/B3</f>
        <v>0.03223889094276489</v>
      </c>
      <c r="K29" s="8">
        <f>K3/C3</f>
        <v>2.011983045476153</v>
      </c>
      <c r="L29" s="8">
        <f>L3/B3</f>
        <v>7.904190115913202</v>
      </c>
      <c r="M29" s="8">
        <f>M3/C3</f>
        <v>17.82061624004264</v>
      </c>
      <c r="N29" s="8">
        <f>N3/B3</f>
        <v>0.7886287080543071</v>
      </c>
      <c r="O29" s="8">
        <f>O3/C3</f>
        <v>0.9741288659051296</v>
      </c>
      <c r="P29" s="8">
        <f>P3/B3</f>
        <v>3.6361064836737746</v>
      </c>
      <c r="Q29" s="8">
        <f>Q3/C3</f>
        <v>3.4139525503810084</v>
      </c>
      <c r="R29" s="8">
        <f>R3/B3</f>
        <v>10.771557268677117</v>
      </c>
      <c r="S29" s="8">
        <f>S3/C3</f>
        <v>8.23969061955316</v>
      </c>
      <c r="T29" s="8">
        <f>T3/B3</f>
        <v>2.864832978107273</v>
      </c>
      <c r="U29" s="8">
        <f>U3/C3</f>
        <v>2.438988202417136</v>
      </c>
      <c r="V29" s="8">
        <f>V3/B3</f>
        <v>47.31772248325842</v>
      </c>
      <c r="W29" s="8">
        <f>W3/C3</f>
        <v>45.49235822013512</v>
      </c>
      <c r="X29" s="8">
        <f>X3/B3</f>
        <v>210.61415736230998</v>
      </c>
      <c r="Y29" s="8">
        <f>Y3/C3</f>
        <v>235.3233432606848</v>
      </c>
    </row>
    <row r="30" spans="1:25" ht="15">
      <c r="A30" t="s">
        <v>3</v>
      </c>
      <c r="B30" s="2">
        <v>932085</v>
      </c>
      <c r="C30" s="2">
        <v>924283</v>
      </c>
      <c r="D30" s="8">
        <f>D4/B4</f>
        <v>97.50896967551243</v>
      </c>
      <c r="E30" s="8">
        <f>E4/C4</f>
        <v>103.8377726302442</v>
      </c>
      <c r="F30" s="8">
        <f>F4/B4</f>
        <v>52.986141821829555</v>
      </c>
      <c r="G30" s="8">
        <f>G4/C4</f>
        <v>39.077242576137394</v>
      </c>
      <c r="H30" s="8">
        <f>H4/B4</f>
        <v>3.8839644453027353</v>
      </c>
      <c r="I30" s="8">
        <f>I4/C4</f>
        <v>2.9867075343807037</v>
      </c>
      <c r="J30" s="8">
        <f>J4/B4</f>
        <v>0.0596608678393065</v>
      </c>
      <c r="K30" s="8">
        <f>K4/C4</f>
        <v>0.044163962768978764</v>
      </c>
      <c r="L30" s="8">
        <f>L4/B4</f>
        <v>15.98137508918178</v>
      </c>
      <c r="M30" s="8">
        <f>M4/C4</f>
        <v>27.962215035871047</v>
      </c>
      <c r="N30" s="8">
        <f>N4/B4</f>
        <v>1.1726398343498716</v>
      </c>
      <c r="O30" s="8">
        <f>O4/C4</f>
        <v>1.4519362576180672</v>
      </c>
      <c r="P30" s="8">
        <f>P4/B4</f>
        <v>4.479205222699647</v>
      </c>
      <c r="Q30" s="8">
        <f>Q4/C4</f>
        <v>4.540817044130423</v>
      </c>
      <c r="R30" s="8">
        <f>R4/B4</f>
        <v>9.302712735426491</v>
      </c>
      <c r="S30" s="8">
        <f>S4/C4</f>
        <v>7.568179875644148</v>
      </c>
      <c r="T30" s="8">
        <f>T4/B4</f>
        <v>4.093394915699748</v>
      </c>
      <c r="U30" s="8">
        <f>U4/C4</f>
        <v>4.18860024473024</v>
      </c>
      <c r="V30" s="8">
        <f>V4/B4</f>
        <v>19.601216627238934</v>
      </c>
      <c r="W30" s="8">
        <f>W4/C4</f>
        <v>18.132974424499857</v>
      </c>
      <c r="X30" s="8">
        <f>X4/B4</f>
        <v>209.0692812350805</v>
      </c>
      <c r="Y30" s="8">
        <f>Y4/C4</f>
        <v>209.79060958602506</v>
      </c>
    </row>
    <row r="31" spans="1:25" ht="15">
      <c r="A31" t="s">
        <v>4</v>
      </c>
      <c r="B31" s="2">
        <v>903095</v>
      </c>
      <c r="C31" s="2">
        <v>909996</v>
      </c>
      <c r="D31" s="8">
        <f>D5/B5</f>
        <v>46.45957734236155</v>
      </c>
      <c r="E31" s="8">
        <f>E5/C5</f>
        <v>41.599475162528186</v>
      </c>
      <c r="F31" s="8">
        <f>F5/B5</f>
        <v>43.208600424097135</v>
      </c>
      <c r="G31" s="8">
        <f>G5/C5</f>
        <v>33.00664618306015</v>
      </c>
      <c r="H31" s="8">
        <f>H5/B5</f>
        <v>4.793350644173647</v>
      </c>
      <c r="I31" s="8">
        <f>I5/C5</f>
        <v>4.783577070668443</v>
      </c>
      <c r="J31" s="8">
        <f>J5/B5</f>
        <v>0.03773246446940798</v>
      </c>
      <c r="K31" s="8">
        <f>K5/C5</f>
        <v>0.030991345016901175</v>
      </c>
      <c r="L31" s="8">
        <f>L5/B5</f>
        <v>24.206755656935318</v>
      </c>
      <c r="M31" s="8">
        <f>M5/C5</f>
        <v>14.23193068980523</v>
      </c>
      <c r="N31" s="8">
        <f>N5/B5</f>
        <v>1.6388087631976702</v>
      </c>
      <c r="O31" s="8">
        <f>O5/C5</f>
        <v>1.968140519298986</v>
      </c>
      <c r="P31" s="8">
        <f>P5/B5</f>
        <v>5.320591964300545</v>
      </c>
      <c r="Q31" s="8">
        <f>Q5/C5</f>
        <v>4.857164207315197</v>
      </c>
      <c r="R31" s="8">
        <f>R5/B5</f>
        <v>48.12675078480115</v>
      </c>
      <c r="S31" s="8">
        <f>S5/C5</f>
        <v>44.2848452081108</v>
      </c>
      <c r="T31" s="8">
        <f>T5/B5</f>
        <v>21.902475376344682</v>
      </c>
      <c r="U31" s="8">
        <f>U5/C5</f>
        <v>28.697101965283363</v>
      </c>
      <c r="V31" s="8">
        <f>V5/B5</f>
        <v>25.755872859444466</v>
      </c>
      <c r="W31" s="8">
        <f>W5/C5</f>
        <v>23.14295887014888</v>
      </c>
      <c r="X31" s="8">
        <f>X5/B5</f>
        <v>221.45051628012556</v>
      </c>
      <c r="Y31" s="8">
        <f>Y5/C5</f>
        <v>196.60283122123613</v>
      </c>
    </row>
    <row r="32" spans="1:25" ht="15">
      <c r="A32" t="s">
        <v>5</v>
      </c>
      <c r="B32" s="2">
        <v>1721048</v>
      </c>
      <c r="C32" s="2">
        <v>1738937</v>
      </c>
      <c r="D32" s="8">
        <f>D6/B6</f>
        <v>50.76691295071375</v>
      </c>
      <c r="E32" s="8">
        <f>E6/C6</f>
        <v>159.71535886578985</v>
      </c>
      <c r="F32" s="8">
        <f>F6/B6</f>
        <v>73.64741250679819</v>
      </c>
      <c r="G32" s="8">
        <f>G6/C6</f>
        <v>47.90778389326353</v>
      </c>
      <c r="H32" s="8">
        <f>H6/B6</f>
        <v>4.64888196029396</v>
      </c>
      <c r="I32" s="8">
        <f>I6/C6</f>
        <v>5.377453582274688</v>
      </c>
      <c r="J32" s="8">
        <f>J6/B6</f>
        <v>0.11353198748669416</v>
      </c>
      <c r="K32" s="8">
        <f>K6/C6</f>
        <v>0.07186804352314086</v>
      </c>
      <c r="L32" s="8">
        <f>L6/B6</f>
        <v>18.61075344789919</v>
      </c>
      <c r="M32" s="8">
        <f>M6/C6</f>
        <v>21.570074131495275</v>
      </c>
      <c r="N32" s="8">
        <f>N6/B6</f>
        <v>1.9964579721193134</v>
      </c>
      <c r="O32" s="8">
        <f>O6/C6</f>
        <v>2.007548289558506</v>
      </c>
      <c r="P32" s="8">
        <f>P6/B6</f>
        <v>7.565739014832823</v>
      </c>
      <c r="Q32" s="8">
        <f>Q6/C6</f>
        <v>7.4229256149015175</v>
      </c>
      <c r="R32" s="8">
        <f>R6/B6</f>
        <v>32.921800554081</v>
      </c>
      <c r="S32" s="8">
        <f>S6/C6</f>
        <v>33.675119340148605</v>
      </c>
      <c r="T32" s="8">
        <f>T6/B6</f>
        <v>29.408676573808517</v>
      </c>
      <c r="U32" s="8">
        <f>U6/C6</f>
        <v>32.87065373846206</v>
      </c>
      <c r="V32" s="8">
        <f>V6/B6</f>
        <v>69.11486489627251</v>
      </c>
      <c r="W32" s="8">
        <f>W6/C6</f>
        <v>59.58237704988738</v>
      </c>
      <c r="X32" s="8">
        <f>X6/B6</f>
        <v>288.79503186430594</v>
      </c>
      <c r="Y32" s="8">
        <f>Y6/C6</f>
        <v>370.20116254930457</v>
      </c>
    </row>
    <row r="33" spans="1:25" ht="15">
      <c r="A33" t="s">
        <v>6</v>
      </c>
      <c r="B33" s="2">
        <v>497467</v>
      </c>
      <c r="C33" s="2">
        <v>494590</v>
      </c>
      <c r="D33" s="8">
        <f>D7/B7</f>
        <v>66.3464330297286</v>
      </c>
      <c r="E33" s="8">
        <f>E7/C7</f>
        <v>100.07303018661922</v>
      </c>
      <c r="F33" s="8">
        <f>F7/B7</f>
        <v>47.78907545626142</v>
      </c>
      <c r="G33" s="8">
        <f>G7/C7</f>
        <v>82.15309852605188</v>
      </c>
      <c r="H33" s="8">
        <f>H7/B7</f>
        <v>4.862634104372752</v>
      </c>
      <c r="I33" s="8">
        <f>I7/C7</f>
        <v>3.5343779696314117</v>
      </c>
      <c r="J33" s="8">
        <f>J7/B7</f>
        <v>0.06461534131912268</v>
      </c>
      <c r="K33" s="8">
        <f>K7/C7</f>
        <v>0.14437008431225865</v>
      </c>
      <c r="L33" s="8">
        <f>L7/B7</f>
        <v>14.48136258284469</v>
      </c>
      <c r="M33" s="8">
        <f>M7/C7</f>
        <v>16.549060838270083</v>
      </c>
      <c r="N33" s="8">
        <f>N7/B7</f>
        <v>1.12369262684761</v>
      </c>
      <c r="O33" s="8">
        <f>O7/C7</f>
        <v>1.0736165308639478</v>
      </c>
      <c r="P33" s="8">
        <f>P7/B7</f>
        <v>3.419322286704445</v>
      </c>
      <c r="Q33" s="8">
        <f>Q7/C7</f>
        <v>3.3947309893042723</v>
      </c>
      <c r="R33" s="8">
        <f>R7/B7</f>
        <v>16.803874427851497</v>
      </c>
      <c r="S33" s="8">
        <f>S7/C7</f>
        <v>12.006961321498615</v>
      </c>
      <c r="T33" s="8">
        <f>T7/B7</f>
        <v>14.613552255727516</v>
      </c>
      <c r="U33" s="8">
        <f>U7/C7</f>
        <v>16.18597221941406</v>
      </c>
      <c r="V33" s="8">
        <f>V7/B7</f>
        <v>23.137213121674403</v>
      </c>
      <c r="W33" s="8">
        <f>W7/C7</f>
        <v>18.803453365413777</v>
      </c>
      <c r="X33" s="8">
        <f>X7/B7</f>
        <v>192.64177523333205</v>
      </c>
      <c r="Y33" s="8">
        <f>Y7/C7</f>
        <v>253.91867203137951</v>
      </c>
    </row>
    <row r="34" spans="1:25" ht="15">
      <c r="A34" t="s">
        <v>7</v>
      </c>
      <c r="B34" s="2">
        <v>2158318</v>
      </c>
      <c r="C34" s="2">
        <v>2140575</v>
      </c>
      <c r="D34" s="8">
        <f>D8/B8</f>
        <v>211.5427786822887</v>
      </c>
      <c r="E34" s="8">
        <f>E8/C8</f>
        <v>101.49830582904126</v>
      </c>
      <c r="F34" s="8">
        <f>F8/B8</f>
        <v>55.73363563663927</v>
      </c>
      <c r="G34" s="8">
        <f>G8/C8</f>
        <v>44.95141492356026</v>
      </c>
      <c r="H34" s="8">
        <f>H8/B8</f>
        <v>5.740379313891651</v>
      </c>
      <c r="I34" s="8">
        <f>I8/C8</f>
        <v>3.999023159665043</v>
      </c>
      <c r="J34" s="8">
        <f>J8/B8</f>
        <v>0.06391875525293307</v>
      </c>
      <c r="K34" s="8">
        <f>K8/C8</f>
        <v>0.05506277518890952</v>
      </c>
      <c r="L34" s="8">
        <f>L8/B8</f>
        <v>9.632500864098803</v>
      </c>
      <c r="M34" s="8">
        <f>M8/C8</f>
        <v>8.237039113322355</v>
      </c>
      <c r="N34" s="8">
        <f>N8/B8</f>
        <v>0.8576122702956654</v>
      </c>
      <c r="O34" s="8">
        <f>O8/C8</f>
        <v>1.017950784251895</v>
      </c>
      <c r="P34" s="8">
        <f>P8/B8</f>
        <v>3.2919152784714765</v>
      </c>
      <c r="Q34" s="8">
        <f>Q8/C8</f>
        <v>3.052918024362613</v>
      </c>
      <c r="R34" s="8">
        <f>R8/B8</f>
        <v>9.58702146764286</v>
      </c>
      <c r="S34" s="8">
        <f>S8/C8</f>
        <v>8.32311271504152</v>
      </c>
      <c r="T34" s="8">
        <f>T8/B8</f>
        <v>2.4007509551419206</v>
      </c>
      <c r="U34" s="8">
        <f>U8/C8</f>
        <v>2.0353129416161546</v>
      </c>
      <c r="V34" s="8">
        <f>V8/B8</f>
        <v>21.831815330271073</v>
      </c>
      <c r="W34" s="8">
        <f>W8/C8</f>
        <v>20.13944851266599</v>
      </c>
      <c r="X34" s="8">
        <f>X8/B8</f>
        <v>320.68232855399435</v>
      </c>
      <c r="Y34" s="8">
        <f>Y8/C8</f>
        <v>193.309588778716</v>
      </c>
    </row>
    <row r="35" spans="1:25" ht="15">
      <c r="A35" t="s">
        <v>8</v>
      </c>
      <c r="B35" s="2">
        <v>1707277</v>
      </c>
      <c r="C35" s="2">
        <v>1695703</v>
      </c>
      <c r="D35" s="8">
        <f>D9/B9</f>
        <v>82.91130613251394</v>
      </c>
      <c r="E35" s="8">
        <f>E9/C9</f>
        <v>66.45319315941529</v>
      </c>
      <c r="F35" s="8">
        <f>F9/B9</f>
        <v>35.178531076093684</v>
      </c>
      <c r="G35" s="8">
        <f>G9/C9</f>
        <v>37.395288561735164</v>
      </c>
      <c r="H35" s="8">
        <f>H9/B9</f>
        <v>3.973783984672669</v>
      </c>
      <c r="I35" s="8">
        <f>I9/C9</f>
        <v>3.0121058935438576</v>
      </c>
      <c r="J35" s="8">
        <f>J9/B9</f>
        <v>0.06811021292971205</v>
      </c>
      <c r="K35" s="8">
        <f>K9/C9</f>
        <v>0.049128886367482985</v>
      </c>
      <c r="L35" s="8">
        <f>L9/B9</f>
        <v>18.220827668855144</v>
      </c>
      <c r="M35" s="8">
        <f>M9/C9</f>
        <v>19.99642626096669</v>
      </c>
      <c r="N35" s="8">
        <f>N9/B9</f>
        <v>0.9846088244614084</v>
      </c>
      <c r="O35" s="8">
        <f>O9/C9</f>
        <v>1.1310943013015842</v>
      </c>
      <c r="P35" s="8">
        <f>P9/B9</f>
        <v>3.4868389839492946</v>
      </c>
      <c r="Q35" s="8">
        <f>Q9/C9</f>
        <v>3.1119836433620747</v>
      </c>
      <c r="R35" s="8"/>
      <c r="S35" s="8"/>
      <c r="T35" s="8"/>
      <c r="U35" s="8"/>
      <c r="V35" s="8">
        <f>V9/B9</f>
        <v>8.323195357285314</v>
      </c>
      <c r="W35" s="8">
        <f>W9/C9</f>
        <v>7.265423249236452</v>
      </c>
      <c r="X35" s="8">
        <f>X9/B9</f>
        <v>153.14720224076117</v>
      </c>
      <c r="Y35" s="8">
        <f>Y9/C9</f>
        <v>138.4146439559286</v>
      </c>
    </row>
    <row r="36" spans="1:25" ht="15">
      <c r="A36" t="s">
        <v>9</v>
      </c>
      <c r="B36" s="2">
        <v>6108783</v>
      </c>
      <c r="C36" s="2">
        <v>6055729</v>
      </c>
      <c r="D36" s="8">
        <f>D10/B10</f>
        <v>65.81984824145825</v>
      </c>
      <c r="E36" s="8">
        <f>E10/C10</f>
        <v>55.68188090979633</v>
      </c>
      <c r="F36" s="8">
        <f>F10/B10</f>
        <v>59.20807859765194</v>
      </c>
      <c r="G36" s="8">
        <f>G10/C10</f>
        <v>45.299701324151066</v>
      </c>
      <c r="H36" s="8">
        <f>H10/B10</f>
        <v>7.621974949838617</v>
      </c>
      <c r="I36" s="8">
        <f>I10/C10</f>
        <v>6.557465665983401</v>
      </c>
      <c r="J36" s="8">
        <f>J10/B10</f>
        <v>0.03061690028930476</v>
      </c>
      <c r="K36" s="8">
        <f>K10/C10</f>
        <v>0.030537363874770487</v>
      </c>
      <c r="L36" s="8">
        <f>L10/B10</f>
        <v>16.88339559614411</v>
      </c>
      <c r="M36" s="8">
        <f>M10/C10</f>
        <v>19.45826836042366</v>
      </c>
      <c r="N36" s="8">
        <f>N10/B10</f>
        <v>1.6692359181853407</v>
      </c>
      <c r="O36" s="8">
        <f>O10/C10</f>
        <v>1.036704251461715</v>
      </c>
      <c r="P36" s="8">
        <f>P10/B10</f>
        <v>3.7480460510710563</v>
      </c>
      <c r="Q36" s="8">
        <f>Q10/C10</f>
        <v>3.3308954215091195</v>
      </c>
      <c r="R36" s="8">
        <f>R10/B10</f>
        <v>28.344971821719646</v>
      </c>
      <c r="S36" s="8">
        <f>S10/C10</f>
        <v>26.29130481235207</v>
      </c>
      <c r="T36" s="8">
        <f>T10/B10</f>
        <v>24.119466676095712</v>
      </c>
      <c r="U36" s="8">
        <f>U10/C10</f>
        <v>27.471350187566188</v>
      </c>
      <c r="V36" s="8">
        <f>V10/B10</f>
        <v>31.63805294769842</v>
      </c>
      <c r="W36" s="8">
        <f>W10/C10</f>
        <v>34.56231281155415</v>
      </c>
      <c r="X36" s="8">
        <f>X10/B10</f>
        <v>239.08368770015238</v>
      </c>
      <c r="Y36" s="8">
        <f>Y10/C10</f>
        <v>219.72042110867247</v>
      </c>
    </row>
    <row r="37" spans="1:25" ht="15">
      <c r="A37" t="s">
        <v>10</v>
      </c>
      <c r="B37" s="2">
        <v>4099209</v>
      </c>
      <c r="C37" s="2">
        <v>4073054</v>
      </c>
      <c r="D37" s="8">
        <f>D11/B11</f>
        <v>91.36281292317615</v>
      </c>
      <c r="E37" s="8">
        <f>E11/C11</f>
        <v>92.51857034058473</v>
      </c>
      <c r="F37" s="8">
        <f>F11/B11</f>
        <v>46.08341926454592</v>
      </c>
      <c r="G37" s="8">
        <f>G11/C11</f>
        <v>37.73726348828177</v>
      </c>
      <c r="H37" s="8">
        <f>H11/B11</f>
        <v>3.8091885532062406</v>
      </c>
      <c r="I37" s="8">
        <f>I11/C11</f>
        <v>3.186962166472627</v>
      </c>
      <c r="J37" s="8">
        <f>J11/B11</f>
        <v>0.055783201100505</v>
      </c>
      <c r="K37" s="8">
        <f>K11/C11</f>
        <v>0.046019031419666914</v>
      </c>
      <c r="L37" s="8">
        <f>L11/B11</f>
        <v>15.392481817833636</v>
      </c>
      <c r="M37" s="8">
        <f>M11/C11</f>
        <v>17.49203423278945</v>
      </c>
      <c r="N37" s="8">
        <f>N11/B11</f>
        <v>1.3768509973509524</v>
      </c>
      <c r="O37" s="8">
        <f>O11/C11</f>
        <v>1.3871655028389016</v>
      </c>
      <c r="P37" s="8">
        <f>P11/B11</f>
        <v>4.800194378964332</v>
      </c>
      <c r="Q37" s="8">
        <f>Q11/C11</f>
        <v>4.568071034658514</v>
      </c>
      <c r="R37" s="8">
        <f>R11/B11</f>
        <v>24.64376102804224</v>
      </c>
      <c r="S37" s="8">
        <f>S11/C11</f>
        <v>23.932574917985374</v>
      </c>
      <c r="T37" s="8">
        <f>T11/B11</f>
        <v>9.633183377573575</v>
      </c>
      <c r="U37" s="8">
        <f>U11/C11</f>
        <v>10.022559975880506</v>
      </c>
      <c r="V37" s="8">
        <f>V11/B11</f>
        <v>46.30649474081463</v>
      </c>
      <c r="W37" s="8">
        <f>W11/C11</f>
        <v>45.24860215455037</v>
      </c>
      <c r="X37" s="8">
        <f>X11/B11</f>
        <v>243.4641702826082</v>
      </c>
      <c r="Y37" s="8">
        <f>Y11/C11</f>
        <v>236.1398228454619</v>
      </c>
    </row>
    <row r="38" spans="1:25" ht="15">
      <c r="A38" t="s">
        <v>11</v>
      </c>
      <c r="B38" s="2">
        <v>908668</v>
      </c>
      <c r="C38" s="2">
        <v>907713</v>
      </c>
      <c r="D38" s="8">
        <f>D12/B12</f>
        <v>47.84072290429508</v>
      </c>
      <c r="E38" s="8">
        <f>E12/C12</f>
        <v>47.39718391165489</v>
      </c>
      <c r="F38" s="8">
        <f>F12/B12</f>
        <v>88.86817847662732</v>
      </c>
      <c r="G38" s="8">
        <f>G12/C12</f>
        <v>35.34404927548685</v>
      </c>
      <c r="H38" s="8">
        <f>H12/B12</f>
        <v>4.453115989558342</v>
      </c>
      <c r="I38" s="8">
        <f>I12/C12</f>
        <v>2.9285126466184797</v>
      </c>
      <c r="J38" s="8">
        <f>J12/B12</f>
        <v>0.050489287616599245</v>
      </c>
      <c r="K38" s="8">
        <f>K12/C12</f>
        <v>0.07645918919305993</v>
      </c>
      <c r="L38" s="8">
        <f>L12/B12</f>
        <v>18.10672324765481</v>
      </c>
      <c r="M38" s="8">
        <f>M12/C12</f>
        <v>27.26302256329919</v>
      </c>
      <c r="N38" s="8">
        <f>N12/B12</f>
        <v>1.3074082062975696</v>
      </c>
      <c r="O38" s="8">
        <f>O12/C12</f>
        <v>1.5908111925245094</v>
      </c>
      <c r="P38" s="8">
        <f>P12/B12</f>
        <v>5.12178265329031</v>
      </c>
      <c r="Q38" s="8">
        <f>Q12/C12</f>
        <v>5.949016924953152</v>
      </c>
      <c r="R38" s="8">
        <f>R12/B12</f>
        <v>10.625687269717872</v>
      </c>
      <c r="S38" s="8">
        <f>S12/C12</f>
        <v>11.286635753812053</v>
      </c>
      <c r="T38" s="8">
        <f>T12/B12</f>
        <v>14.992410869536508</v>
      </c>
      <c r="U38" s="8">
        <f>U12/C12</f>
        <v>13.792963194313621</v>
      </c>
      <c r="V38" s="8">
        <f>V12/B12</f>
        <v>20.92073232467744</v>
      </c>
      <c r="W38" s="8">
        <f>W12/C12</f>
        <v>20.28174103488658</v>
      </c>
      <c r="X38" s="8">
        <f>X12/B12</f>
        <v>212.28725122927185</v>
      </c>
      <c r="Y38" s="8">
        <f>Y12/C12</f>
        <v>165.9103956867424</v>
      </c>
    </row>
    <row r="39" spans="1:25" ht="15">
      <c r="A39" t="s">
        <v>12</v>
      </c>
      <c r="B39" s="2">
        <v>2374408</v>
      </c>
      <c r="C39" s="2">
        <v>2362592</v>
      </c>
      <c r="D39" s="8">
        <f>D13/B13</f>
        <v>71.2195486201192</v>
      </c>
      <c r="E39" s="8">
        <f>E13/C13</f>
        <v>51.54743392003359</v>
      </c>
      <c r="F39" s="8">
        <f>F13/B13</f>
        <v>63.32796090646595</v>
      </c>
      <c r="G39" s="8">
        <f>G13/C13</f>
        <v>45.241763706979455</v>
      </c>
      <c r="H39" s="8">
        <f>H13/B13</f>
        <v>4.12989974764236</v>
      </c>
      <c r="I39" s="8">
        <f>I13/C13</f>
        <v>3.1863288286763014</v>
      </c>
      <c r="J39" s="8">
        <f>J13/B13</f>
        <v>0.08947998827497212</v>
      </c>
      <c r="K39" s="8">
        <f>K13/C13</f>
        <v>0.05820048489117038</v>
      </c>
      <c r="L39" s="8">
        <f>L13/B13</f>
        <v>7.887439732345915</v>
      </c>
      <c r="M39" s="8">
        <f>M13/C13</f>
        <v>7.5747314813560696</v>
      </c>
      <c r="N39" s="8">
        <f>N13/B13</f>
        <v>0.9063311781294537</v>
      </c>
      <c r="O39" s="8">
        <f>O13/C13</f>
        <v>1.033610542996844</v>
      </c>
      <c r="P39" s="8">
        <f>P13/B13</f>
        <v>3.682180989956233</v>
      </c>
      <c r="Q39" s="8">
        <f>Q13/C13</f>
        <v>3.4127771532283186</v>
      </c>
      <c r="R39" s="8">
        <f>R13/B13</f>
        <v>5.251287057658161</v>
      </c>
      <c r="S39" s="8">
        <f>S13/C13</f>
        <v>4.545077186412212</v>
      </c>
      <c r="T39" s="8">
        <f>T13/B13</f>
        <v>2.7193725762379506</v>
      </c>
      <c r="U39" s="8">
        <f>U13/C13</f>
        <v>2.581283607156885</v>
      </c>
      <c r="V39" s="8">
        <f>V13/B13</f>
        <v>18.219278236933164</v>
      </c>
      <c r="W39" s="8">
        <f>W13/C13</f>
        <v>13.955012122279259</v>
      </c>
      <c r="X39" s="8">
        <f>X13/B13</f>
        <v>177.43277903376335</v>
      </c>
      <c r="Y39" s="8">
        <f>Y13/C13</f>
        <v>133.1362190340101</v>
      </c>
    </row>
    <row r="40" spans="1:25" ht="15">
      <c r="A40" t="s">
        <v>13</v>
      </c>
      <c r="B40" s="2">
        <v>5249483</v>
      </c>
      <c r="C40" s="2">
        <v>5210900</v>
      </c>
      <c r="D40" s="8">
        <f>D14/B14</f>
        <v>124.89211947157463</v>
      </c>
      <c r="E40" s="8">
        <f>E14/C14</f>
        <v>92.35254754457003</v>
      </c>
      <c r="F40" s="8">
        <f>F14/B14</f>
        <v>44.710313377526894</v>
      </c>
      <c r="G40" s="8">
        <f>G14/C14</f>
        <v>52.13156191828667</v>
      </c>
      <c r="H40" s="8">
        <f>H14/B14</f>
        <v>6.584639287335534</v>
      </c>
      <c r="I40" s="8">
        <f>I14/C14</f>
        <v>4.479077702508204</v>
      </c>
      <c r="J40" s="8">
        <f>J14/B14</f>
        <v>0.20273767912002</v>
      </c>
      <c r="K40" s="8">
        <f>K14/C14</f>
        <v>0.10390661881824637</v>
      </c>
      <c r="L40" s="8">
        <f>L14/B14</f>
        <v>12.182342527826073</v>
      </c>
      <c r="M40" s="8">
        <f>M14/C14</f>
        <v>12.753459095357808</v>
      </c>
      <c r="N40" s="8">
        <f>N14/B14</f>
        <v>0.9158997181246229</v>
      </c>
      <c r="O40" s="8">
        <f>O14/C14</f>
        <v>1.0218964094494234</v>
      </c>
      <c r="P40" s="8">
        <f>P14/B14</f>
        <v>3.971248216252915</v>
      </c>
      <c r="Q40" s="8">
        <f>Q14/C14</f>
        <v>3.719702930395901</v>
      </c>
      <c r="R40" s="8">
        <f>R14/B14</f>
        <v>41.05822573384846</v>
      </c>
      <c r="S40" s="8">
        <f>S14/C14</f>
        <v>36.95612696463183</v>
      </c>
      <c r="T40" s="8">
        <f>T14/B14</f>
        <v>7.233431558879227</v>
      </c>
      <c r="U40" s="8">
        <f>U14/C14</f>
        <v>7.470347924542786</v>
      </c>
      <c r="V40" s="8">
        <f>V14/B14</f>
        <v>49.258184091652446</v>
      </c>
      <c r="W40" s="8">
        <f>W14/C14</f>
        <v>46.14366040415283</v>
      </c>
      <c r="X40" s="8">
        <f>X14/B14</f>
        <v>291.00914166214085</v>
      </c>
      <c r="Y40" s="8">
        <f>Y14/C14</f>
        <v>257.13228751271373</v>
      </c>
    </row>
    <row r="41" spans="1:25" ht="15">
      <c r="A41" t="s">
        <v>14</v>
      </c>
      <c r="B41" s="2">
        <v>1156562</v>
      </c>
      <c r="C41" s="2">
        <v>1156243</v>
      </c>
      <c r="D41" s="8">
        <f>D15/B15</f>
        <v>91.0789356731416</v>
      </c>
      <c r="E41" s="8">
        <f>E15/C15</f>
        <v>75.57262962889288</v>
      </c>
      <c r="F41" s="8">
        <f>F15/B15</f>
        <v>42.48591255808162</v>
      </c>
      <c r="G41" s="8">
        <f>G15/C15</f>
        <v>37.821480432746405</v>
      </c>
      <c r="H41" s="8">
        <f>H15/B15</f>
        <v>4.286756784331493</v>
      </c>
      <c r="I41" s="8">
        <f>I15/C15</f>
        <v>2.7011104067224623</v>
      </c>
      <c r="J41" s="8">
        <f>J15/B15</f>
        <v>0.0373771574718865</v>
      </c>
      <c r="K41" s="8">
        <f>K15/C15</f>
        <v>0.03235824995264836</v>
      </c>
      <c r="L41" s="8">
        <f>L15/B15</f>
        <v>22.669774728894776</v>
      </c>
      <c r="M41" s="8">
        <f>M15/C15</f>
        <v>56.21655655428833</v>
      </c>
      <c r="N41" s="8">
        <f>N15/B15</f>
        <v>1.3151045944791546</v>
      </c>
      <c r="O41" s="8">
        <f>O15/C15</f>
        <v>1.7556863046954663</v>
      </c>
      <c r="P41" s="8">
        <f>P15/B15</f>
        <v>6.3550419259840805</v>
      </c>
      <c r="Q41" s="8">
        <f>Q15/C15</f>
        <v>6.125874924215758</v>
      </c>
      <c r="R41" s="8">
        <f>R15/B15</f>
        <v>18.82838360589402</v>
      </c>
      <c r="S41" s="8">
        <f>S15/C15</f>
        <v>15.514535439349688</v>
      </c>
      <c r="T41" s="8">
        <f>T15/B15</f>
        <v>4.562169602667216</v>
      </c>
      <c r="U41" s="8">
        <f>U15/C15</f>
        <v>3.37626606171886</v>
      </c>
      <c r="V41" s="8">
        <f>V15/B15</f>
        <v>19.22075945777226</v>
      </c>
      <c r="W41" s="8">
        <f>W15/C15</f>
        <v>18.620653270981965</v>
      </c>
      <c r="X41" s="8">
        <f>X15/B15</f>
        <v>210.8402160887181</v>
      </c>
      <c r="Y41" s="8">
        <f>Y15/C15</f>
        <v>217.73715127356448</v>
      </c>
    </row>
    <row r="42" spans="1:25" ht="15">
      <c r="A42" t="s">
        <v>15</v>
      </c>
      <c r="B42" s="2">
        <v>521600</v>
      </c>
      <c r="C42" s="2">
        <v>519102</v>
      </c>
      <c r="D42" s="8">
        <f>D16/B16</f>
        <v>52.829361579754604</v>
      </c>
      <c r="E42" s="8">
        <f>E16/C16</f>
        <v>67.54444791197106</v>
      </c>
      <c r="F42" s="8">
        <f>F16/B16</f>
        <v>36.847891104294476</v>
      </c>
      <c r="G42" s="8">
        <f>G16/C16</f>
        <v>89.48675790114467</v>
      </c>
      <c r="H42" s="8">
        <f>H16/B16</f>
        <v>4.360218558282209</v>
      </c>
      <c r="I42" s="8">
        <f>I16/C16</f>
        <v>4.426486509395071</v>
      </c>
      <c r="J42" s="8">
        <f>J16/B16</f>
        <v>0.04109662576687117</v>
      </c>
      <c r="K42" s="8">
        <f>K16/C16</f>
        <v>0.18938089238723796</v>
      </c>
      <c r="L42" s="8">
        <f>L16/B16</f>
        <v>26.96510736196319</v>
      </c>
      <c r="M42" s="8">
        <f>M16/C16</f>
        <v>9.83429075595933</v>
      </c>
      <c r="N42" s="8">
        <f>N16/B16</f>
        <v>0.6422546012269938</v>
      </c>
      <c r="O42" s="8">
        <f>O16/C16</f>
        <v>0.7821198916590574</v>
      </c>
      <c r="P42" s="8">
        <f>P16/B16</f>
        <v>3.1997699386503067</v>
      </c>
      <c r="Q42" s="8">
        <f>Q16/C16</f>
        <v>3.049497016000709</v>
      </c>
      <c r="R42" s="8"/>
      <c r="S42" s="8"/>
      <c r="T42" s="8"/>
      <c r="U42" s="8"/>
      <c r="V42" s="8">
        <f>V16/B16</f>
        <v>18.865030674846626</v>
      </c>
      <c r="W42" s="8">
        <f>W16/C16</f>
        <v>17.202784809151186</v>
      </c>
      <c r="X42" s="8">
        <f>X16/B16</f>
        <v>143.7507304447853</v>
      </c>
      <c r="Y42" s="8">
        <f>Y16/C16</f>
        <v>192.5157656876683</v>
      </c>
    </row>
    <row r="43" spans="1:25" ht="15">
      <c r="A43" t="s">
        <v>16</v>
      </c>
      <c r="B43" s="2">
        <v>1826259</v>
      </c>
      <c r="C43" s="2">
        <v>1813729</v>
      </c>
      <c r="D43" s="8">
        <f>D17/B17</f>
        <v>88.59118011191184</v>
      </c>
      <c r="E43" s="8">
        <f>E17/C17</f>
        <v>170.03915193504653</v>
      </c>
      <c r="F43" s="8">
        <f>F17/B17</f>
        <v>43.539094947649815</v>
      </c>
      <c r="G43" s="8">
        <f>G17/C17</f>
        <v>48.71036025778934</v>
      </c>
      <c r="H43" s="8">
        <f>H17/B17</f>
        <v>4.430055101713394</v>
      </c>
      <c r="I43" s="8">
        <f>I17/C17</f>
        <v>4.484026003884814</v>
      </c>
      <c r="J43" s="8">
        <f>J17/B17</f>
        <v>0.050230005711128595</v>
      </c>
      <c r="K43" s="8">
        <f>K17/C17</f>
        <v>0.03621654613230532</v>
      </c>
      <c r="L43" s="8">
        <f>L17/B17</f>
        <v>8.388733470991793</v>
      </c>
      <c r="M43" s="8">
        <f>M17/C17</f>
        <v>8.241584051421134</v>
      </c>
      <c r="N43" s="8">
        <f>N17/B17</f>
        <v>0.7425014743253832</v>
      </c>
      <c r="O43" s="8">
        <f>O17/C17</f>
        <v>0.9202036246870398</v>
      </c>
      <c r="P43" s="8">
        <f>P17/B17</f>
        <v>2.477195184253712</v>
      </c>
      <c r="Q43" s="8">
        <f>Q17/C17</f>
        <v>2.2120173410691453</v>
      </c>
      <c r="R43" s="8">
        <f>R17/B17</f>
        <v>8.362014916832717</v>
      </c>
      <c r="S43" s="8">
        <f>S17/C17</f>
        <v>7.974447119718547</v>
      </c>
      <c r="T43" s="8">
        <f>T17/B17</f>
        <v>14.756097574330914</v>
      </c>
      <c r="U43" s="8">
        <f>U17/C17</f>
        <v>12.915490682455868</v>
      </c>
      <c r="V43" s="8">
        <f>V17/B17</f>
        <v>24.28461680407872</v>
      </c>
      <c r="W43" s="8">
        <f>W17/C17</f>
        <v>20.785905722409467</v>
      </c>
      <c r="X43" s="8">
        <f>X17/B17</f>
        <v>195.6217195917994</v>
      </c>
      <c r="Y43" s="8">
        <f>Y17/C17</f>
        <v>276.31940328461417</v>
      </c>
    </row>
    <row r="44" spans="1:25" ht="15">
      <c r="A44" t="s">
        <v>17</v>
      </c>
      <c r="B44" s="2">
        <v>264029</v>
      </c>
      <c r="C44" s="2">
        <v>260893</v>
      </c>
      <c r="D44" s="8">
        <f>D18/B18</f>
        <v>80.06699642842264</v>
      </c>
      <c r="E44" s="8">
        <f>E18/C18</f>
        <v>71.54174699972786</v>
      </c>
      <c r="F44" s="8">
        <f>F18/B18</f>
        <v>39.94808903567411</v>
      </c>
      <c r="G44" s="8">
        <f>G18/C18</f>
        <v>38.25642313132204</v>
      </c>
      <c r="H44" s="8">
        <f>H18/B18</f>
        <v>3.0094080574482347</v>
      </c>
      <c r="I44" s="8">
        <f>I18/C18</f>
        <v>3.099009938940485</v>
      </c>
      <c r="J44" s="8">
        <f>J18/B18</f>
        <v>0.04743797082896197</v>
      </c>
      <c r="K44" s="8">
        <f>K18/C18</f>
        <v>0.03658588003511018</v>
      </c>
      <c r="L44" s="8">
        <f>L18/B18</f>
        <v>13.320506459517704</v>
      </c>
      <c r="M44" s="8">
        <f>M18/C18</f>
        <v>8.76987883921761</v>
      </c>
      <c r="N44" s="8">
        <f>N18/B18</f>
        <v>0.9468656852088218</v>
      </c>
      <c r="O44" s="8">
        <f>O18/C18</f>
        <v>1.088568876895892</v>
      </c>
      <c r="P44" s="8">
        <f>P18/B18</f>
        <v>3.6094519920160284</v>
      </c>
      <c r="Q44" s="8">
        <f>Q18/C18</f>
        <v>3.2312097296592857</v>
      </c>
      <c r="R44" s="8">
        <f>R18/B18</f>
        <v>22.46150612243352</v>
      </c>
      <c r="S44" s="8">
        <f>S18/C18</f>
        <v>16.603546281425718</v>
      </c>
      <c r="T44" s="8">
        <f>T18/B18</f>
        <v>4.99519370978188</v>
      </c>
      <c r="U44" s="8">
        <f>U18/C18</f>
        <v>4.070067038977665</v>
      </c>
      <c r="V44" s="8">
        <f>V18/B18</f>
        <v>32.420681061550056</v>
      </c>
      <c r="W44" s="8">
        <f>W18/C18</f>
        <v>29.89731422460549</v>
      </c>
      <c r="X44" s="8">
        <f>X18/B18</f>
        <v>200.82613652288197</v>
      </c>
      <c r="Y44" s="8">
        <f>Y18/C18</f>
        <v>176.59435094080715</v>
      </c>
    </row>
    <row r="45" spans="1:25" ht="15">
      <c r="A45" t="s">
        <v>18</v>
      </c>
      <c r="B45" s="2">
        <v>63660</v>
      </c>
      <c r="C45" s="2">
        <v>63635</v>
      </c>
      <c r="D45" s="8">
        <f>D19/B19</f>
        <v>33.8916273955388</v>
      </c>
      <c r="E45" s="8">
        <f>E19/C19</f>
        <v>18.78236819360415</v>
      </c>
      <c r="F45" s="8">
        <f>F19/B19</f>
        <v>35.43416588124411</v>
      </c>
      <c r="G45" s="8">
        <f>G19/C19</f>
        <v>61.397878525968416</v>
      </c>
      <c r="H45" s="8">
        <f>H19/B19</f>
        <v>16.944957587181904</v>
      </c>
      <c r="I45" s="8">
        <f>I19/C19</f>
        <v>11.116618213247428</v>
      </c>
      <c r="J45" s="8">
        <f>J19/B19</f>
        <v>0.049418787307571474</v>
      </c>
      <c r="K45" s="8">
        <f>K19/C19</f>
        <v>0.046782431052093974</v>
      </c>
      <c r="L45" s="8"/>
      <c r="M45" s="8"/>
      <c r="N45" s="8"/>
      <c r="O45" s="8"/>
      <c r="P45" s="8"/>
      <c r="Q45" s="8"/>
      <c r="R45" s="8">
        <f>R19/B19</f>
        <v>28.697439522463085</v>
      </c>
      <c r="S45" s="8">
        <f>S19/C19</f>
        <v>23.9483774652314</v>
      </c>
      <c r="T45" s="8">
        <f>T19/B19</f>
        <v>10.322023248507698</v>
      </c>
      <c r="U45" s="8">
        <f>U19/C19</f>
        <v>4.711243812367408</v>
      </c>
      <c r="V45" s="8">
        <f>V19/B19</f>
        <v>100.84825636192271</v>
      </c>
      <c r="W45" s="8">
        <f>W19/C19</f>
        <v>99.94499882140332</v>
      </c>
      <c r="X45" s="8">
        <f>X19/B19</f>
        <v>226.1878887841659</v>
      </c>
      <c r="Y45" s="8">
        <f>Y19/C19</f>
        <v>219.9482674628742</v>
      </c>
    </row>
    <row r="46" spans="1:25" ht="15">
      <c r="A46" t="s">
        <v>19</v>
      </c>
      <c r="B46" s="2">
        <v>60315</v>
      </c>
      <c r="C46" s="2">
        <v>60648</v>
      </c>
      <c r="D46" s="8">
        <f>D20/B20</f>
        <v>18.351338804609135</v>
      </c>
      <c r="E46" s="8">
        <f>E20/C20</f>
        <v>14.900408917029417</v>
      </c>
      <c r="F46" s="8">
        <f>F20/B20</f>
        <v>32.803398822846724</v>
      </c>
      <c r="G46" s="8">
        <f>G20/C20</f>
        <v>29.86955876533439</v>
      </c>
      <c r="H46" s="8">
        <f>H20/B20</f>
        <v>10.030987316587913</v>
      </c>
      <c r="I46" s="8">
        <f>I20/C20</f>
        <v>7.83565822450864</v>
      </c>
      <c r="J46" s="8">
        <f>J20/B20</f>
        <v>0.03672386636823344</v>
      </c>
      <c r="K46" s="8">
        <f>K20/C20</f>
        <v>0.06948291782086796</v>
      </c>
      <c r="L46" s="8"/>
      <c r="M46" s="8"/>
      <c r="N46" s="8"/>
      <c r="O46" s="8"/>
      <c r="P46" s="8"/>
      <c r="Q46" s="8"/>
      <c r="R46" s="8">
        <f>R20/B20</f>
        <v>80.16551438282352</v>
      </c>
      <c r="S46" s="8">
        <f>S20/C20</f>
        <v>48.65890054082575</v>
      </c>
      <c r="T46" s="8">
        <f>T20/B20</f>
        <v>7.652026858990301</v>
      </c>
      <c r="U46" s="8">
        <f>U20/C20</f>
        <v>9.959569977575518</v>
      </c>
      <c r="V46" s="8">
        <f>V20/B20</f>
        <v>20.227140843902845</v>
      </c>
      <c r="W46" s="8">
        <f>W20/C20</f>
        <v>20.116079672866377</v>
      </c>
      <c r="X46" s="8">
        <f>X20/B20</f>
        <v>169.26713089612866</v>
      </c>
      <c r="Y46" s="8">
        <f>Y20/C20</f>
        <v>131.40965901596095</v>
      </c>
    </row>
    <row r="47" spans="1:25" ht="15">
      <c r="A47" t="s">
        <v>31</v>
      </c>
      <c r="B47" s="2">
        <f>B28+B45+B46</f>
        <v>6857688</v>
      </c>
      <c r="C47" s="2">
        <f>C28+C45+C46</f>
        <v>6865649</v>
      </c>
      <c r="D47" s="8">
        <f>D21/B21</f>
        <v>59.28354731215535</v>
      </c>
      <c r="E47" s="8">
        <f>E21/C21</f>
        <v>52.27857934479319</v>
      </c>
      <c r="F47" s="8">
        <f>F21/B21</f>
        <v>41.82577655909689</v>
      </c>
      <c r="G47" s="8">
        <f>G21/C21</f>
        <v>57.456966559170155</v>
      </c>
      <c r="H47" s="8">
        <f>H21/B21</f>
        <v>3.711961815702318</v>
      </c>
      <c r="I47" s="8">
        <f>I21/C21</f>
        <v>3.4353971489075543</v>
      </c>
      <c r="J47" s="8">
        <f>J21/B21</f>
        <v>0.040977950586261726</v>
      </c>
      <c r="K47" s="8">
        <f>K21/C21</f>
        <v>0.03080349723675067</v>
      </c>
      <c r="L47" s="8">
        <f>L21/B21</f>
        <v>31.302823925497922</v>
      </c>
      <c r="M47" s="8">
        <f>M21/C21</f>
        <v>27.314387904187935</v>
      </c>
      <c r="N47" s="8">
        <f>N21/B21</f>
        <v>1.3807860608414964</v>
      </c>
      <c r="O47" s="8">
        <f>O21/C21</f>
        <v>1.628251021862609</v>
      </c>
      <c r="P47" s="8">
        <f>P21/B21</f>
        <v>5.619969879061281</v>
      </c>
      <c r="Q47" s="8">
        <f>Q21/C21</f>
        <v>5.391624302378406</v>
      </c>
      <c r="R47" s="8">
        <f>R21/B21</f>
        <v>13.001465945957296</v>
      </c>
      <c r="S47" s="8">
        <f>S21/C21</f>
        <v>10.951231850040688</v>
      </c>
      <c r="T47" s="8">
        <f>T21/B21</f>
        <v>7.254882986802549</v>
      </c>
      <c r="U47" s="8">
        <f>U21/C21</f>
        <v>6.66403598552737</v>
      </c>
      <c r="V47" s="8">
        <f>V21/B21</f>
        <v>23.929347616864458</v>
      </c>
      <c r="W47" s="8">
        <f>W21/C21</f>
        <v>21.761963071517346</v>
      </c>
      <c r="X47" s="8">
        <f>X21/B21</f>
        <v>187.3515400525658</v>
      </c>
      <c r="Y47" s="8">
        <f>Y21/C21</f>
        <v>186.91324068562201</v>
      </c>
    </row>
    <row r="48" spans="4:25" ht="1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9" ht="15">
      <c r="A49" t="s">
        <v>24</v>
      </c>
      <c r="B49" s="2">
        <f>SUM(B28:B46)</f>
        <v>38403108</v>
      </c>
      <c r="C49" s="2">
        <f>SUM(C28:C46)</f>
        <v>38240424</v>
      </c>
      <c r="D49" s="8">
        <f>D23/B23</f>
        <v>86.47794485800472</v>
      </c>
      <c r="E49" s="8">
        <f>E23/C23</f>
        <v>80.84479594159312</v>
      </c>
      <c r="F49" s="8">
        <f>F23/B23</f>
        <v>50.7375178592316</v>
      </c>
      <c r="G49" s="8">
        <f>G23/C23</f>
        <v>47.890375169480336</v>
      </c>
      <c r="H49" s="8">
        <f>H23/B23</f>
        <v>5.3056250290992075</v>
      </c>
      <c r="I49" s="8">
        <f>I23/C23</f>
        <v>4.288946900797962</v>
      </c>
      <c r="J49" s="8">
        <f>J23/B23</f>
        <v>0.07810024126172288</v>
      </c>
      <c r="K49" s="8">
        <f>K23/C23</f>
        <v>0.11667258187304617</v>
      </c>
      <c r="L49" s="8">
        <f>L23/B23</f>
        <v>17.618313601076245</v>
      </c>
      <c r="M49" s="8">
        <f>M23/C23</f>
        <v>19.090347952208898</v>
      </c>
      <c r="N49" s="8">
        <f>N23/B23</f>
        <v>1.264038316898726</v>
      </c>
      <c r="O49" s="8">
        <f>O23/C23</f>
        <v>1.3016330572066879</v>
      </c>
      <c r="P49" s="8">
        <f>P23/B23</f>
        <v>4.453806186728428</v>
      </c>
      <c r="Q49" s="8">
        <f>Q23/C23</f>
        <v>4.219069328310795</v>
      </c>
      <c r="R49" s="8">
        <f>R23/B23</f>
        <v>20.671447998427627</v>
      </c>
      <c r="S49" s="8">
        <f>S23/C23</f>
        <v>18.852580034154432</v>
      </c>
      <c r="T49" s="8">
        <f>T23/B23</f>
        <v>10.885504162840153</v>
      </c>
      <c r="U49" s="8">
        <f>U23/C23</f>
        <v>11.534599720965437</v>
      </c>
      <c r="V49" s="8">
        <f>V23/B23</f>
        <v>32.71740401844559</v>
      </c>
      <c r="W49" s="8">
        <f>W23/C23</f>
        <v>31.54672134388468</v>
      </c>
      <c r="X49" s="8">
        <f>X23/B23</f>
        <v>230.20970227201403</v>
      </c>
      <c r="Y49" s="8">
        <f>Y23/C23</f>
        <v>219.68574203047538</v>
      </c>
      <c r="Z49" s="8">
        <f>Z23/B23</f>
        <v>68.92058739099971</v>
      </c>
      <c r="AA49" s="8">
        <f>AA23/C23</f>
        <v>140.46454129274298</v>
      </c>
      <c r="AB49" s="8">
        <f>AB23/C23</f>
        <v>172.8880430039165</v>
      </c>
      <c r="AC49" s="8">
        <f>AC23/C23</f>
        <v>533.0383263271349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Escudero</dc:creator>
  <cp:keywords/>
  <dc:description/>
  <cp:lastModifiedBy>Jesús Escudero</cp:lastModifiedBy>
  <dcterms:created xsi:type="dcterms:W3CDTF">2014-08-25T14:34:51Z</dcterms:created>
  <dcterms:modified xsi:type="dcterms:W3CDTF">2014-08-28T20:47:02Z</dcterms:modified>
  <cp:category/>
  <cp:version/>
  <cp:contentType/>
  <cp:contentStatus/>
</cp:coreProperties>
</file>